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ICROUNDE\A\2020 Ericsson\2023\CAIET Sarcini\CAIET Sarcini\"/>
    </mc:Choice>
  </mc:AlternateContent>
  <xr:revisionPtr revIDLastSave="0" documentId="8_{EDF67849-80D5-42BB-AC8A-D8C6AB9E50AD}" xr6:coauthVersionLast="47" xr6:coauthVersionMax="47" xr10:uidLastSave="{00000000-0000-0000-0000-000000000000}"/>
  <bookViews>
    <workbookView xWindow="-108" yWindow="-108" windowWidth="23256" windowHeight="12576" xr2:uid="{6375FAAC-0C9D-462F-9046-2B41EBD02662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" i="1" l="1"/>
  <c r="Q48" i="1"/>
  <c r="L48" i="1"/>
  <c r="Q46" i="1"/>
  <c r="L46" i="1"/>
  <c r="Q37" i="1"/>
  <c r="L37" i="1"/>
  <c r="C37" i="1"/>
  <c r="Q36" i="1"/>
  <c r="L36" i="1"/>
  <c r="Q35" i="1"/>
  <c r="L35" i="1"/>
  <c r="Q34" i="1"/>
  <c r="L34" i="1"/>
  <c r="C34" i="1"/>
  <c r="Q33" i="1"/>
  <c r="L33" i="1"/>
  <c r="C33" i="1"/>
  <c r="Q32" i="1"/>
  <c r="L32" i="1"/>
  <c r="C32" i="1"/>
  <c r="Q31" i="1"/>
  <c r="L31" i="1"/>
  <c r="C31" i="1"/>
  <c r="Q30" i="1"/>
  <c r="L30" i="1"/>
  <c r="C30" i="1"/>
  <c r="Q29" i="1"/>
  <c r="L29" i="1"/>
  <c r="C29" i="1"/>
  <c r="Q28" i="1"/>
  <c r="L28" i="1"/>
  <c r="C28" i="1"/>
  <c r="Q27" i="1"/>
  <c r="L27" i="1"/>
  <c r="Q26" i="1"/>
  <c r="L26" i="1"/>
  <c r="Q25" i="1"/>
  <c r="L25" i="1"/>
  <c r="C25" i="1"/>
  <c r="Q24" i="1"/>
  <c r="L24" i="1"/>
  <c r="Q23" i="1"/>
  <c r="L23" i="1"/>
  <c r="Q22" i="1"/>
  <c r="L22" i="1"/>
  <c r="C22" i="1"/>
  <c r="Q21" i="1"/>
  <c r="L21" i="1"/>
  <c r="C21" i="1"/>
  <c r="Q20" i="1"/>
  <c r="L20" i="1"/>
  <c r="C20" i="1"/>
  <c r="Q19" i="1"/>
  <c r="L19" i="1"/>
  <c r="C19" i="1"/>
  <c r="Q18" i="1"/>
  <c r="L18" i="1"/>
  <c r="C18" i="1"/>
  <c r="C17" i="1"/>
  <c r="Q16" i="1"/>
  <c r="L16" i="1"/>
  <c r="C16" i="1"/>
  <c r="C15" i="1"/>
  <c r="Q14" i="1"/>
  <c r="L14" i="1"/>
  <c r="C14" i="1"/>
  <c r="Q13" i="1"/>
  <c r="L13" i="1"/>
  <c r="Q12" i="1"/>
  <c r="L12" i="1"/>
  <c r="C12" i="1"/>
  <c r="Q11" i="1"/>
  <c r="L11" i="1"/>
  <c r="Q10" i="1"/>
  <c r="L10" i="1"/>
  <c r="Q9" i="1"/>
  <c r="L9" i="1"/>
  <c r="C9" i="1"/>
  <c r="Q4" i="1"/>
  <c r="L4" i="1"/>
  <c r="C4" i="1"/>
  <c r="Q3" i="1"/>
  <c r="L3" i="1"/>
  <c r="G37" i="1" l="1"/>
  <c r="G31" i="1"/>
  <c r="G33" i="1"/>
  <c r="G26" i="1"/>
  <c r="G19" i="1"/>
  <c r="G10" i="1"/>
  <c r="G30" i="1"/>
  <c r="G13" i="1"/>
  <c r="G29" i="1"/>
  <c r="G27" i="1"/>
  <c r="G4" i="1"/>
  <c r="G16" i="1"/>
  <c r="G35" i="1"/>
  <c r="G3" i="1"/>
  <c r="G12" i="1"/>
  <c r="G21" i="1"/>
  <c r="G25" i="1"/>
  <c r="G32" i="1"/>
  <c r="G48" i="1"/>
  <c r="G23" i="1"/>
  <c r="G34" i="1"/>
  <c r="G28" i="1"/>
  <c r="G11" i="1"/>
  <c r="G24" i="1"/>
  <c r="G14" i="1"/>
  <c r="G18" i="1"/>
  <c r="G20" i="1"/>
  <c r="G22" i="1"/>
  <c r="G36" i="1"/>
  <c r="G4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ecosung</author>
  </authors>
  <commentList>
    <comment ref="M24" authorId="0" shapeId="0" xr:uid="{7694EF57-EFE3-4C19-9551-892185BB1060}">
      <text>
        <r>
          <rPr>
            <b/>
            <sz val="10"/>
            <color indexed="81"/>
            <rFont val="Tahoma"/>
            <family val="2"/>
          </rPr>
          <t>JUGUREANU</t>
        </r>
      </text>
    </comment>
    <comment ref="H25" authorId="0" shapeId="0" xr:uid="{CA945DCB-6A57-4657-AE44-36AABFE31368}">
      <text>
        <r>
          <rPr>
            <b/>
            <sz val="10"/>
            <color indexed="81"/>
            <rFont val="Tahoma"/>
            <family val="2"/>
          </rPr>
          <t>JUGUREANU</t>
        </r>
      </text>
    </comment>
    <comment ref="P36" authorId="0" shapeId="0" xr:uid="{7F904625-C7BD-4D3E-B9A5-E5D1AA540851}">
      <text>
        <r>
          <rPr>
            <sz val="9"/>
            <color indexed="81"/>
            <rFont val="Tahoma"/>
            <family val="2"/>
          </rPr>
          <t>Estimat; initial repetor pasiv</t>
        </r>
      </text>
    </comment>
    <comment ref="K37" authorId="0" shapeId="0" xr:uid="{34F8A66D-8D44-47E2-897B-AA0645BDDC65}">
      <text>
        <r>
          <rPr>
            <sz val="9"/>
            <color indexed="81"/>
            <rFont val="Tahoma"/>
            <family val="2"/>
          </rPr>
          <t>Estimat; initial repetor pasiv</t>
        </r>
      </text>
    </comment>
  </commentList>
</comments>
</file>

<file path=xl/sharedStrings.xml><?xml version="1.0" encoding="utf-8"?>
<sst xmlns="http://schemas.openxmlformats.org/spreadsheetml/2006/main" count="232" uniqueCount="167">
  <si>
    <t>TABEL 1</t>
  </si>
  <si>
    <t>Link_ID</t>
  </si>
  <si>
    <t>Link Name</t>
  </si>
  <si>
    <t>Space Diversity</t>
  </si>
  <si>
    <t>Frequency band, [GHz]</t>
  </si>
  <si>
    <t>Channel BW [MHz]</t>
  </si>
  <si>
    <t>Link Freq. Propus</t>
  </si>
  <si>
    <t>Link-end 1</t>
  </si>
  <si>
    <t>Antenna A size [m]</t>
  </si>
  <si>
    <t>Antenna A Height [m]</t>
  </si>
  <si>
    <t>Antenna A Cable Length</t>
  </si>
  <si>
    <t>Freq. Tx1</t>
  </si>
  <si>
    <t>Link-end 2</t>
  </si>
  <si>
    <t>Antenna B size [m]</t>
  </si>
  <si>
    <t>Antenna B Height [m]</t>
  </si>
  <si>
    <t>Antenna B Cable Length</t>
  </si>
  <si>
    <t>Freq. Tx2</t>
  </si>
  <si>
    <t>L01</t>
  </si>
  <si>
    <t>Ploiesti Garaj &lt;-&gt; Ploiesti Petrotel</t>
  </si>
  <si>
    <t>Ploiesti Garaj</t>
  </si>
  <si>
    <t>Ploiesti Petrotel</t>
  </si>
  <si>
    <t>L02</t>
  </si>
  <si>
    <t>Petrobrazi</t>
  </si>
  <si>
    <t>L03</t>
  </si>
  <si>
    <t>Ploiesti Garaj &lt;-&gt; Ploiesti Dispecerat</t>
  </si>
  <si>
    <t>22463 / 23471</t>
  </si>
  <si>
    <t>Ploiesti Dispecerat</t>
  </si>
  <si>
    <t>L04</t>
  </si>
  <si>
    <t>Ploiesti Garaj &lt;-&gt; Cota 2000</t>
  </si>
  <si>
    <t>7477 / 7631</t>
  </si>
  <si>
    <t>Cota 2000</t>
  </si>
  <si>
    <t>L05</t>
  </si>
  <si>
    <t>Ploiesti Garaj &lt;-&gt; Snagov</t>
  </si>
  <si>
    <t>14949/14459</t>
  </si>
  <si>
    <t>Snagov</t>
  </si>
  <si>
    <t>41,5</t>
  </si>
  <si>
    <t>L06</t>
  </si>
  <si>
    <t>Petrobrazi &lt;-&gt; Petrobrazi Depozit</t>
  </si>
  <si>
    <t>23471 / 22463</t>
  </si>
  <si>
    <t>Petrobrazi Depozit</t>
  </si>
  <si>
    <t>L07</t>
  </si>
  <si>
    <t>7631 / 7477</t>
  </si>
  <si>
    <t>Mavrodin</t>
  </si>
  <si>
    <t>L08</t>
  </si>
  <si>
    <t>Mavrodin &lt;-&gt; Silistea</t>
  </si>
  <si>
    <t>Silistea</t>
  </si>
  <si>
    <t>L09</t>
  </si>
  <si>
    <t>Potlogi</t>
  </si>
  <si>
    <t>L10</t>
  </si>
  <si>
    <t>Cartojani</t>
  </si>
  <si>
    <t>L11</t>
  </si>
  <si>
    <t>Cartojani &lt;-&gt; Videle</t>
  </si>
  <si>
    <t>Videle</t>
  </si>
  <si>
    <t>L12</t>
  </si>
  <si>
    <t>Tatarastii de Sus</t>
  </si>
  <si>
    <t>L13</t>
  </si>
  <si>
    <t>Icoana</t>
  </si>
  <si>
    <t>L14</t>
  </si>
  <si>
    <t>Slatina</t>
  </si>
  <si>
    <t>L15</t>
  </si>
  <si>
    <t>Iancu Jianu</t>
  </si>
  <si>
    <t>L16</t>
  </si>
  <si>
    <t>Ghercesti</t>
  </si>
  <si>
    <t>L17</t>
  </si>
  <si>
    <t>Bradesti</t>
  </si>
  <si>
    <t>L18</t>
  </si>
  <si>
    <t>Varful Cu Stejari</t>
  </si>
  <si>
    <t>L19</t>
  </si>
  <si>
    <t>Licurici</t>
  </si>
  <si>
    <t>L20</t>
  </si>
  <si>
    <t>Baraganu</t>
  </si>
  <si>
    <t>Saveni</t>
  </si>
  <si>
    <t>L21</t>
  </si>
  <si>
    <t>Saveni &lt;-&gt; Baraganul de Braila</t>
  </si>
  <si>
    <t>Baraganul de Braila</t>
  </si>
  <si>
    <t>L22</t>
  </si>
  <si>
    <t>Baraganul de Braila &lt;-&gt; Ciresu</t>
  </si>
  <si>
    <t>Ciresu</t>
  </si>
  <si>
    <t>L23</t>
  </si>
  <si>
    <t>Oprisenesti</t>
  </si>
  <si>
    <t>L24</t>
  </si>
  <si>
    <t>Oprisenesti &lt;-&gt; Balta Alba</t>
  </si>
  <si>
    <t>Balta Alba</t>
  </si>
  <si>
    <t>L25</t>
  </si>
  <si>
    <t>Balta Alba &lt;-&gt; Martinesti</t>
  </si>
  <si>
    <t>Martinesti</t>
  </si>
  <si>
    <t>L26</t>
  </si>
  <si>
    <t>Focsani</t>
  </si>
  <si>
    <t>L27</t>
  </si>
  <si>
    <t>Marasesti</t>
  </si>
  <si>
    <t>L28</t>
  </si>
  <si>
    <t>Adjud</t>
  </si>
  <si>
    <t>L29</t>
  </si>
  <si>
    <t>Caiuti</t>
  </si>
  <si>
    <t>L30</t>
  </si>
  <si>
    <t>Onesti</t>
  </si>
  <si>
    <t>L31</t>
  </si>
  <si>
    <t>Magura</t>
  </si>
  <si>
    <t>L32</t>
  </si>
  <si>
    <t>Comanesti Connex</t>
  </si>
  <si>
    <t>L33</t>
  </si>
  <si>
    <t>Comanesti Connex &lt;-&gt; Moinesti</t>
  </si>
  <si>
    <t>Moinesti</t>
  </si>
  <si>
    <t>L34</t>
  </si>
  <si>
    <t>Moinesti &lt;-&gt; Moinesti Connex</t>
  </si>
  <si>
    <t>Moinesti Connex</t>
  </si>
  <si>
    <t>ghid</t>
  </si>
  <si>
    <t>L35</t>
  </si>
  <si>
    <t>Lucacesti</t>
  </si>
  <si>
    <t>L36</t>
  </si>
  <si>
    <t>Snagov &lt;-&gt; Movilita</t>
  </si>
  <si>
    <t>14459 / 14949</t>
  </si>
  <si>
    <t>Movilita</t>
  </si>
  <si>
    <t>L37</t>
  </si>
  <si>
    <t>Movilita &lt;-&gt; Calareti</t>
  </si>
  <si>
    <t>14949 /14459</t>
  </si>
  <si>
    <t>Calareti</t>
  </si>
  <si>
    <t>L38</t>
  </si>
  <si>
    <t>Calareti&lt;-&gt; Lehliu</t>
  </si>
  <si>
    <t>Lehliu</t>
  </si>
  <si>
    <t>L39</t>
  </si>
  <si>
    <t>Lehliu&lt;-&gt; Dragos Voda</t>
  </si>
  <si>
    <t>14949 / 14459</t>
  </si>
  <si>
    <t>Dragos Voda</t>
  </si>
  <si>
    <t>L40</t>
  </si>
  <si>
    <t>Dragos Voda &lt;-&gt; Ciulnita</t>
  </si>
  <si>
    <t xml:space="preserve">Dragos Voda </t>
  </si>
  <si>
    <t>Ciulnita</t>
  </si>
  <si>
    <t>L41</t>
  </si>
  <si>
    <t>Ciulnita &lt;-&gt; Baraganu</t>
  </si>
  <si>
    <t>L42</t>
  </si>
  <si>
    <t>Baraganu &lt;-&gt; Borcea C3</t>
  </si>
  <si>
    <t>Borcea C3</t>
  </si>
  <si>
    <t>L43</t>
  </si>
  <si>
    <t>Borcea C3 &lt;-&gt; Cernavoda C1</t>
  </si>
  <si>
    <t xml:space="preserve">Cernavoda C1 </t>
  </si>
  <si>
    <t>L44</t>
  </si>
  <si>
    <t>Borcea C3 &lt;-&gt; Borcea C4</t>
  </si>
  <si>
    <t>SD</t>
  </si>
  <si>
    <t>63&amp;56</t>
  </si>
  <si>
    <t>Borcea C4</t>
  </si>
  <si>
    <t>9&amp;5</t>
  </si>
  <si>
    <t>L45</t>
  </si>
  <si>
    <t>Cernavoda C1 &lt;-&gt; Tortomanu</t>
  </si>
  <si>
    <t>Cernavoda C1</t>
  </si>
  <si>
    <t>Tortomanu</t>
  </si>
  <si>
    <t>L46</t>
  </si>
  <si>
    <t>Cernavoda C1 &lt;-&gt; Cernavoda C2</t>
  </si>
  <si>
    <t>35&amp;32</t>
  </si>
  <si>
    <t>Cernavoda C2</t>
  </si>
  <si>
    <t>10&amp;7</t>
  </si>
  <si>
    <t>L47</t>
  </si>
  <si>
    <t>Tortomanu &lt;-&gt; Basarabi</t>
  </si>
  <si>
    <t>Basarabi</t>
  </si>
  <si>
    <t>L48</t>
  </si>
  <si>
    <t>Basarabi &lt;-&gt; Constanta Nord</t>
  </si>
  <si>
    <t>Constanta Nord</t>
  </si>
  <si>
    <t>L49</t>
  </si>
  <si>
    <t>Basarabi &lt;-&gt; Petromidia</t>
  </si>
  <si>
    <t>Petromidia</t>
  </si>
  <si>
    <t>L50</t>
  </si>
  <si>
    <t>Basarabi &lt;-&gt; Nisipari</t>
  </si>
  <si>
    <t>Nisipari</t>
  </si>
  <si>
    <t>L51</t>
  </si>
  <si>
    <t>Constanta Nord &lt;-&gt; Constanta Sud</t>
  </si>
  <si>
    <t>Constanta Sud</t>
  </si>
  <si>
    <t>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</si>
</sst>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0"/>
      <color indexed="9"/>
      <name val="Arial"/>
      <family val="2"/>
    </font>
    <font>
      <sz val="10"/>
      <color indexed="22"/>
      <name val="Arial"/>
      <family val="2"/>
    </font>
    <font>
      <b/>
      <sz val="18"/>
      <name val="Arial"/>
      <family val="2"/>
    </font>
    <font>
      <b/>
      <sz val="10"/>
      <color indexed="9"/>
      <name val="Arial"/>
      <family val="2"/>
    </font>
    <font>
      <sz val="10"/>
      <color indexed="10"/>
      <name val="Arial"/>
      <family val="2"/>
    </font>
    <font>
      <b/>
      <sz val="10"/>
      <color indexed="81"/>
      <name val="Tahoma"/>
      <family val="2"/>
    </font>
    <font>
      <sz val="9"/>
      <color indexed="81"/>
      <name val="Tahoma"/>
      <family val="2"/>
    </font>
    <font>
      <sz val="8"/>
      <color theme="1"/>
      <name val="Arial"/>
      <family val="2"/>
    </font>
    <font>
      <sz val="8"/>
      <name val="Arial"/>
      <family val="2"/>
    </font>
    <font>
      <sz val="8"/>
      <color indexed="12"/>
      <name val="Arial"/>
      <family val="2"/>
    </font>
    <font>
      <sz val="8"/>
      <color rgb="FFFF0000"/>
      <name val="Arial"/>
      <family val="2"/>
    </font>
    <font>
      <b/>
      <sz val="8"/>
      <name val="Arial"/>
      <family val="2"/>
    </font>
    <font>
      <sz val="8"/>
      <color indexed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1" fillId="0" borderId="0" xfId="0" applyFont="1" applyAlignment="1" applyProtection="1">
      <alignment horizontal="center"/>
      <protection hidden="1"/>
    </xf>
    <xf numFmtId="0" fontId="3" fillId="0" borderId="0" xfId="0" applyFont="1" applyProtection="1">
      <protection hidden="1"/>
    </xf>
    <xf numFmtId="0" fontId="4" fillId="0" borderId="0" xfId="0" applyFont="1" applyProtection="1">
      <protection hidden="1"/>
    </xf>
    <xf numFmtId="0" fontId="0" fillId="0" borderId="0" xfId="0" applyProtection="1">
      <protection hidden="1"/>
    </xf>
    <xf numFmtId="0" fontId="0" fillId="0" borderId="0" xfId="0" applyAlignment="1" applyProtection="1">
      <alignment horizontal="center"/>
      <protection hidden="1"/>
    </xf>
    <xf numFmtId="0" fontId="2" fillId="0" borderId="0" xfId="0" applyFont="1" applyAlignment="1" applyProtection="1">
      <alignment horizontal="center" vertical="center" wrapText="1"/>
      <protection hidden="1"/>
    </xf>
    <xf numFmtId="0" fontId="2" fillId="0" borderId="0" xfId="0" applyFont="1" applyAlignment="1" applyProtection="1">
      <alignment horizontal="center"/>
      <protection hidden="1"/>
    </xf>
    <xf numFmtId="0" fontId="5" fillId="0" borderId="0" xfId="0" applyFont="1" applyProtection="1">
      <protection hidden="1"/>
    </xf>
    <xf numFmtId="0" fontId="8" fillId="2" borderId="1" xfId="0" applyFont="1" applyFill="1" applyBorder="1" applyAlignment="1" applyProtection="1">
      <alignment horizontal="center" vertical="center" wrapText="1"/>
      <protection hidden="1"/>
    </xf>
    <xf numFmtId="0" fontId="9" fillId="2" borderId="1" xfId="0" applyFont="1" applyFill="1" applyBorder="1" applyAlignment="1" applyProtection="1">
      <alignment horizontal="center" vertical="center" wrapText="1"/>
      <protection hidden="1"/>
    </xf>
    <xf numFmtId="0" fontId="8" fillId="2" borderId="1" xfId="0" applyFont="1" applyFill="1" applyBorder="1" applyAlignment="1" applyProtection="1">
      <alignment horizontal="left" vertical="center" wrapText="1"/>
      <protection hidden="1"/>
    </xf>
    <xf numFmtId="0" fontId="10" fillId="2" borderId="1" xfId="0" applyFont="1" applyFill="1" applyBorder="1" applyAlignment="1" applyProtection="1">
      <alignment horizontal="center" vertical="center" wrapText="1"/>
      <protection hidden="1"/>
    </xf>
    <xf numFmtId="0" fontId="8" fillId="0" borderId="1" xfId="0" applyFont="1" applyBorder="1" applyAlignment="1" applyProtection="1">
      <alignment horizontal="center"/>
      <protection hidden="1"/>
    </xf>
    <xf numFmtId="0" fontId="8" fillId="0" borderId="1" xfId="0" applyFont="1" applyBorder="1" applyAlignment="1" applyProtection="1">
      <alignment horizontal="left"/>
      <protection hidden="1"/>
    </xf>
    <xf numFmtId="0" fontId="9" fillId="0" borderId="1" xfId="0" applyFont="1" applyBorder="1" applyAlignment="1" applyProtection="1">
      <alignment horizontal="center"/>
      <protection hidden="1"/>
    </xf>
    <xf numFmtId="4" fontId="9" fillId="0" borderId="1" xfId="0" applyNumberFormat="1" applyFont="1" applyBorder="1" applyAlignment="1" applyProtection="1">
      <alignment horizontal="center"/>
      <protection locked="0" hidden="1"/>
    </xf>
    <xf numFmtId="0" fontId="8" fillId="0" borderId="1" xfId="0" applyFont="1" applyBorder="1"/>
    <xf numFmtId="0" fontId="9" fillId="0" borderId="1" xfId="0" applyFont="1" applyBorder="1" applyAlignment="1">
      <alignment horizontal="center"/>
    </xf>
    <xf numFmtId="0" fontId="8" fillId="0" borderId="1" xfId="0" applyFont="1" applyBorder="1" applyAlignment="1">
      <alignment horizontal="left"/>
    </xf>
    <xf numFmtId="0" fontId="8" fillId="0" borderId="1" xfId="0" applyFont="1" applyBorder="1" applyAlignment="1">
      <alignment horizontal="center"/>
    </xf>
    <xf numFmtId="0" fontId="8" fillId="0" borderId="1" xfId="0" applyFont="1" applyBorder="1" applyProtection="1">
      <protection hidden="1"/>
    </xf>
    <xf numFmtId="0" fontId="9" fillId="0" borderId="1" xfId="0" applyFont="1" applyBorder="1" applyProtection="1">
      <protection hidden="1"/>
    </xf>
    <xf numFmtId="0" fontId="9" fillId="0" borderId="1" xfId="0" applyFont="1" applyBorder="1" applyAlignment="1" applyProtection="1">
      <alignment horizontal="left"/>
      <protection hidden="1"/>
    </xf>
    <xf numFmtId="0" fontId="10" fillId="0" borderId="1" xfId="0" applyFont="1" applyBorder="1" applyAlignment="1" applyProtection="1">
      <alignment horizontal="left"/>
      <protection hidden="1"/>
    </xf>
    <xf numFmtId="0" fontId="11" fillId="0" borderId="1" xfId="0" applyFont="1" applyBorder="1" applyAlignment="1" applyProtection="1">
      <alignment horizontal="center"/>
      <protection hidden="1"/>
    </xf>
    <xf numFmtId="4" fontId="10" fillId="3" borderId="1" xfId="0" applyNumberFormat="1" applyFont="1" applyFill="1" applyBorder="1" applyAlignment="1" applyProtection="1">
      <alignment horizontal="center"/>
      <protection locked="0" hidden="1"/>
    </xf>
    <xf numFmtId="0" fontId="9" fillId="4" borderId="1" xfId="0" applyFont="1" applyFill="1" applyBorder="1" applyAlignment="1" applyProtection="1">
      <alignment horizontal="center"/>
      <protection hidden="1"/>
    </xf>
    <xf numFmtId="0" fontId="8" fillId="4" borderId="1" xfId="0" applyFont="1" applyFill="1" applyBorder="1" applyAlignment="1" applyProtection="1">
      <alignment horizontal="center"/>
      <protection hidden="1"/>
    </xf>
    <xf numFmtId="16" fontId="8" fillId="4" borderId="1" xfId="0" applyNumberFormat="1" applyFont="1" applyFill="1" applyBorder="1" applyAlignment="1" applyProtection="1">
      <alignment horizontal="center"/>
      <protection hidden="1"/>
    </xf>
    <xf numFmtId="0" fontId="8" fillId="0" borderId="0" xfId="0" applyFont="1" applyAlignment="1" applyProtection="1">
      <alignment horizontal="center"/>
      <protection hidden="1"/>
    </xf>
    <xf numFmtId="0" fontId="8" fillId="0" borderId="0" xfId="0" applyFont="1" applyProtection="1">
      <protection hidden="1"/>
    </xf>
    <xf numFmtId="4" fontId="8" fillId="0" borderId="0" xfId="0" applyNumberFormat="1" applyFont="1" applyProtection="1">
      <protection hidden="1"/>
    </xf>
    <xf numFmtId="0" fontId="8" fillId="0" borderId="0" xfId="0" applyFont="1" applyAlignment="1" applyProtection="1">
      <alignment horizontal="right"/>
      <protection hidden="1"/>
    </xf>
    <xf numFmtId="0" fontId="13" fillId="0" borderId="0" xfId="0" applyFont="1" applyProtection="1">
      <protection hidden="1"/>
    </xf>
    <xf numFmtId="0" fontId="12" fillId="0" borderId="0" xfId="0" applyFont="1" applyAlignment="1" applyProtection="1">
      <alignment horizontal="right"/>
      <protection hidden="1"/>
    </xf>
  </cellXfs>
  <cellStyles count="1">
    <cellStyle name="Normal" xfId="0" builtinId="0"/>
  </cellStyles>
  <dxfs count="3">
    <dxf>
      <fill>
        <patternFill>
          <bgColor indexed="31"/>
        </patternFill>
      </fill>
    </dxf>
    <dxf>
      <fill>
        <patternFill>
          <bgColor indexed="31"/>
        </patternFill>
      </fill>
    </dxf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MICROUNDE\A\2020%20Ericsson\2023\CAIET%20Sarcini\CAIET%20Sarcini\Links%20Conpet%20final%20.xls" TargetMode="External"/><Relationship Id="rId1" Type="http://schemas.openxmlformats.org/officeDocument/2006/relationships/externalLinkPath" Target="Links%20Conpet%20final%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2"/>
      <sheetName val="Conpet Phase II"/>
      <sheetName val="ODU Type Sites"/>
      <sheetName val="For Report"/>
      <sheetName val="Report"/>
      <sheetName val="Verificare"/>
    </sheetNames>
    <sheetDataSet>
      <sheetData sheetId="0"/>
      <sheetData sheetId="1">
        <row r="59">
          <cell r="F59">
            <v>7442</v>
          </cell>
          <cell r="G59">
            <v>7596</v>
          </cell>
        </row>
        <row r="61">
          <cell r="F61">
            <v>14459</v>
          </cell>
          <cell r="G61">
            <v>14949</v>
          </cell>
        </row>
        <row r="63">
          <cell r="F63">
            <v>22463</v>
          </cell>
          <cell r="G63">
            <v>23471</v>
          </cell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FD7E52-DDF7-4D93-867C-0B435B06A24E}">
  <dimension ref="A1:Q58"/>
  <sheetViews>
    <sheetView tabSelected="1" workbookViewId="0">
      <selection activeCell="G40" sqref="G40"/>
    </sheetView>
  </sheetViews>
  <sheetFormatPr defaultRowHeight="14.4" x14ac:dyDescent="0.3"/>
  <cols>
    <col min="3" max="3" width="30.109375" customWidth="1"/>
    <col min="5" max="6" width="9" bestFit="1" customWidth="1"/>
    <col min="7" max="7" width="14.5546875" customWidth="1"/>
    <col min="8" max="8" width="17.33203125" customWidth="1"/>
    <col min="9" max="11" width="9" bestFit="1" customWidth="1"/>
    <col min="12" max="12" width="10.33203125" customWidth="1"/>
    <col min="13" max="13" width="16.6640625" customWidth="1"/>
    <col min="14" max="16" width="9" bestFit="1" customWidth="1"/>
    <col min="17" max="17" width="9.109375" bestFit="1" customWidth="1"/>
  </cols>
  <sheetData>
    <row r="1" spans="1:17" ht="22.8" x14ac:dyDescent="0.4">
      <c r="A1" s="2"/>
      <c r="B1" s="3"/>
      <c r="C1" s="1"/>
      <c r="D1" s="1"/>
      <c r="E1" s="1"/>
      <c r="F1" s="1"/>
      <c r="G1" s="1"/>
      <c r="H1" s="4" t="s">
        <v>0</v>
      </c>
      <c r="I1" s="5" t="s">
        <v>0</v>
      </c>
      <c r="J1" s="1"/>
      <c r="K1" s="1"/>
      <c r="L1" s="1"/>
      <c r="M1" s="1"/>
      <c r="N1" s="1"/>
      <c r="O1" s="1"/>
      <c r="P1" s="1"/>
      <c r="Q1" s="3"/>
    </row>
    <row r="2" spans="1:17" ht="30.6" x14ac:dyDescent="0.3">
      <c r="A2" s="8"/>
      <c r="B2" s="11" t="s">
        <v>1</v>
      </c>
      <c r="C2" s="11" t="s">
        <v>2</v>
      </c>
      <c r="D2" s="11" t="s">
        <v>3</v>
      </c>
      <c r="E2" s="11" t="s">
        <v>4</v>
      </c>
      <c r="F2" s="11" t="s">
        <v>5</v>
      </c>
      <c r="G2" s="12" t="s">
        <v>6</v>
      </c>
      <c r="H2" s="13" t="s">
        <v>7</v>
      </c>
      <c r="I2" s="11" t="s">
        <v>8</v>
      </c>
      <c r="J2" s="11" t="s">
        <v>9</v>
      </c>
      <c r="K2" s="14" t="s">
        <v>10</v>
      </c>
      <c r="L2" s="11" t="s">
        <v>11</v>
      </c>
      <c r="M2" s="11" t="s">
        <v>12</v>
      </c>
      <c r="N2" s="11" t="s">
        <v>13</v>
      </c>
      <c r="O2" s="11" t="s">
        <v>14</v>
      </c>
      <c r="P2" s="14" t="s">
        <v>15</v>
      </c>
      <c r="Q2" s="11" t="s">
        <v>16</v>
      </c>
    </row>
    <row r="3" spans="1:17" x14ac:dyDescent="0.3">
      <c r="A3" s="9"/>
      <c r="B3" s="15" t="s">
        <v>17</v>
      </c>
      <c r="C3" s="16" t="s">
        <v>18</v>
      </c>
      <c r="D3" s="15"/>
      <c r="E3" s="17">
        <v>23</v>
      </c>
      <c r="F3" s="17">
        <v>14</v>
      </c>
      <c r="G3" s="17" t="str">
        <f>L3&amp;" / "&amp;Q3</f>
        <v>22463 / 23471</v>
      </c>
      <c r="H3" s="16" t="s">
        <v>19</v>
      </c>
      <c r="I3" s="17">
        <v>0.6</v>
      </c>
      <c r="J3" s="17">
        <v>33</v>
      </c>
      <c r="K3" s="17">
        <v>230</v>
      </c>
      <c r="L3" s="18">
        <f>'[1]Conpet Phase II'!$F$63</f>
        <v>22463</v>
      </c>
      <c r="M3" s="16" t="s">
        <v>20</v>
      </c>
      <c r="N3" s="17">
        <v>0.6</v>
      </c>
      <c r="O3" s="17">
        <v>33</v>
      </c>
      <c r="P3" s="17">
        <v>120</v>
      </c>
      <c r="Q3" s="18">
        <f>'[1]Conpet Phase II'!$G$63</f>
        <v>23471</v>
      </c>
    </row>
    <row r="4" spans="1:17" x14ac:dyDescent="0.3">
      <c r="A4" s="9"/>
      <c r="B4" s="15" t="s">
        <v>21</v>
      </c>
      <c r="C4" s="16" t="str">
        <f>H4&amp;" &lt;-&gt; "&amp;M4</f>
        <v>Ploiesti Garaj &lt;-&gt; Petrobrazi</v>
      </c>
      <c r="D4" s="15"/>
      <c r="E4" s="17">
        <v>23</v>
      </c>
      <c r="F4" s="17">
        <v>14</v>
      </c>
      <c r="G4" s="17" t="str">
        <f>L4&amp;" / "&amp;Q4</f>
        <v>22463 / 23471</v>
      </c>
      <c r="H4" s="16" t="s">
        <v>19</v>
      </c>
      <c r="I4" s="17">
        <v>0.6</v>
      </c>
      <c r="J4" s="17">
        <v>45</v>
      </c>
      <c r="K4" s="17">
        <v>260</v>
      </c>
      <c r="L4" s="18">
        <f>'[1]Conpet Phase II'!$F$63</f>
        <v>22463</v>
      </c>
      <c r="M4" s="16" t="s">
        <v>22</v>
      </c>
      <c r="N4" s="17">
        <v>0.6</v>
      </c>
      <c r="O4" s="17">
        <v>33</v>
      </c>
      <c r="P4" s="17">
        <v>130</v>
      </c>
      <c r="Q4" s="18">
        <f>'[1]Conpet Phase II'!$G$63</f>
        <v>23471</v>
      </c>
    </row>
    <row r="5" spans="1:17" x14ac:dyDescent="0.3">
      <c r="B5" s="15" t="s">
        <v>23</v>
      </c>
      <c r="C5" s="19" t="s">
        <v>24</v>
      </c>
      <c r="D5" s="19"/>
      <c r="E5" s="20">
        <v>23</v>
      </c>
      <c r="F5" s="20">
        <v>14</v>
      </c>
      <c r="G5" s="22" t="s">
        <v>25</v>
      </c>
      <c r="H5" s="21" t="s">
        <v>19</v>
      </c>
      <c r="I5" s="22">
        <v>0.6</v>
      </c>
      <c r="J5" s="22">
        <v>21</v>
      </c>
      <c r="K5" s="20">
        <v>260</v>
      </c>
      <c r="L5" s="20">
        <v>22463</v>
      </c>
      <c r="M5" s="21" t="s">
        <v>26</v>
      </c>
      <c r="N5" s="22">
        <v>0.6</v>
      </c>
      <c r="O5" s="22">
        <v>40</v>
      </c>
      <c r="P5" s="20">
        <v>80</v>
      </c>
      <c r="Q5" s="20">
        <v>23471</v>
      </c>
    </row>
    <row r="6" spans="1:17" x14ac:dyDescent="0.3">
      <c r="A6" s="2"/>
      <c r="B6" s="15" t="s">
        <v>27</v>
      </c>
      <c r="C6" s="23" t="s">
        <v>28</v>
      </c>
      <c r="D6" s="23"/>
      <c r="E6" s="17">
        <v>7</v>
      </c>
      <c r="F6" s="17">
        <v>14</v>
      </c>
      <c r="G6" s="15" t="s">
        <v>29</v>
      </c>
      <c r="H6" s="16" t="s">
        <v>19</v>
      </c>
      <c r="I6" s="15">
        <v>1.8</v>
      </c>
      <c r="J6" s="15">
        <v>33</v>
      </c>
      <c r="K6" s="17">
        <v>260</v>
      </c>
      <c r="L6" s="17">
        <v>7477</v>
      </c>
      <c r="M6" s="16" t="s">
        <v>30</v>
      </c>
      <c r="N6" s="15">
        <v>0.6</v>
      </c>
      <c r="O6" s="15">
        <v>6</v>
      </c>
      <c r="P6" s="17">
        <v>50</v>
      </c>
      <c r="Q6" s="17">
        <v>7631</v>
      </c>
    </row>
    <row r="7" spans="1:17" x14ac:dyDescent="0.3">
      <c r="A7" s="2"/>
      <c r="B7" s="15" t="s">
        <v>31</v>
      </c>
      <c r="C7" s="23" t="s">
        <v>32</v>
      </c>
      <c r="D7" s="23"/>
      <c r="E7" s="17">
        <v>15</v>
      </c>
      <c r="F7" s="17">
        <v>14</v>
      </c>
      <c r="G7" s="17" t="s">
        <v>33</v>
      </c>
      <c r="H7" s="16" t="s">
        <v>19</v>
      </c>
      <c r="I7" s="15">
        <v>1.2</v>
      </c>
      <c r="J7" s="15">
        <v>42</v>
      </c>
      <c r="K7" s="17">
        <v>140</v>
      </c>
      <c r="L7" s="17">
        <v>14949</v>
      </c>
      <c r="M7" s="16" t="s">
        <v>34</v>
      </c>
      <c r="N7" s="15">
        <v>1.2</v>
      </c>
      <c r="O7" s="15" t="s">
        <v>35</v>
      </c>
      <c r="P7" s="17">
        <v>120</v>
      </c>
      <c r="Q7" s="17">
        <v>14459</v>
      </c>
    </row>
    <row r="8" spans="1:17" x14ac:dyDescent="0.3">
      <c r="A8" s="9"/>
      <c r="B8" s="15" t="s">
        <v>36</v>
      </c>
      <c r="C8" s="16" t="s">
        <v>37</v>
      </c>
      <c r="D8" s="15"/>
      <c r="E8" s="17">
        <v>23</v>
      </c>
      <c r="F8" s="17">
        <v>14</v>
      </c>
      <c r="G8" s="15" t="s">
        <v>38</v>
      </c>
      <c r="H8" s="25" t="s">
        <v>22</v>
      </c>
      <c r="I8" s="17">
        <v>0.3</v>
      </c>
      <c r="J8" s="17">
        <v>30</v>
      </c>
      <c r="K8" s="17">
        <v>120</v>
      </c>
      <c r="L8" s="18">
        <v>23471</v>
      </c>
      <c r="M8" s="25" t="s">
        <v>39</v>
      </c>
      <c r="N8" s="17">
        <v>0.3</v>
      </c>
      <c r="O8" s="17">
        <v>8</v>
      </c>
      <c r="P8" s="17">
        <v>80</v>
      </c>
      <c r="Q8" s="18">
        <v>22463</v>
      </c>
    </row>
    <row r="9" spans="1:17" x14ac:dyDescent="0.3">
      <c r="A9" s="9"/>
      <c r="B9" s="15" t="s">
        <v>40</v>
      </c>
      <c r="C9" s="16" t="str">
        <f>H9&amp;" &lt;-&gt; "&amp;M9</f>
        <v>Snagov &lt;-&gt; Mavrodin</v>
      </c>
      <c r="D9" s="15"/>
      <c r="E9" s="17">
        <v>7</v>
      </c>
      <c r="F9" s="17">
        <v>14</v>
      </c>
      <c r="G9" s="17" t="s">
        <v>41</v>
      </c>
      <c r="H9" s="16" t="s">
        <v>34</v>
      </c>
      <c r="I9" s="17">
        <v>1.2</v>
      </c>
      <c r="J9" s="17">
        <v>44</v>
      </c>
      <c r="K9" s="17">
        <v>150</v>
      </c>
      <c r="L9" s="18">
        <f>'[1]Conpet Phase II'!$G$59</f>
        <v>7596</v>
      </c>
      <c r="M9" s="16" t="s">
        <v>42</v>
      </c>
      <c r="N9" s="17">
        <v>1.2</v>
      </c>
      <c r="O9" s="17">
        <v>44</v>
      </c>
      <c r="P9" s="17">
        <v>200</v>
      </c>
      <c r="Q9" s="18">
        <f>'[1]Conpet Phase II'!$F$59</f>
        <v>7442</v>
      </c>
    </row>
    <row r="10" spans="1:17" x14ac:dyDescent="0.3">
      <c r="A10" s="9"/>
      <c r="B10" s="15" t="s">
        <v>43</v>
      </c>
      <c r="C10" s="16" t="s">
        <v>44</v>
      </c>
      <c r="D10" s="15"/>
      <c r="E10" s="17">
        <v>15</v>
      </c>
      <c r="F10" s="17">
        <v>14</v>
      </c>
      <c r="G10" s="17" t="str">
        <f>L10&amp;" / "&amp;Q10</f>
        <v>14949 / 14459</v>
      </c>
      <c r="H10" s="16" t="s">
        <v>42</v>
      </c>
      <c r="I10" s="17">
        <v>1.2</v>
      </c>
      <c r="J10" s="17">
        <v>30</v>
      </c>
      <c r="K10" s="17">
        <v>170</v>
      </c>
      <c r="L10" s="18">
        <f>'[1]Conpet Phase II'!$G$61</f>
        <v>14949</v>
      </c>
      <c r="M10" s="16" t="s">
        <v>45</v>
      </c>
      <c r="N10" s="17">
        <v>1.2</v>
      </c>
      <c r="O10" s="17">
        <v>43</v>
      </c>
      <c r="P10" s="17">
        <v>160</v>
      </c>
      <c r="Q10" s="18">
        <f>'[1]Conpet Phase II'!$F$61</f>
        <v>14459</v>
      </c>
    </row>
    <row r="11" spans="1:17" x14ac:dyDescent="0.3">
      <c r="A11" s="9"/>
      <c r="B11" s="15" t="s">
        <v>46</v>
      </c>
      <c r="C11" s="16" t="str">
        <f>H11&amp;" &lt;-&gt; "&amp;M11</f>
        <v>Mavrodin &lt;-&gt; Potlogi</v>
      </c>
      <c r="D11" s="15"/>
      <c r="E11" s="17">
        <v>15</v>
      </c>
      <c r="F11" s="17">
        <v>14</v>
      </c>
      <c r="G11" s="17" t="str">
        <f>L11&amp;" / "&amp;Q11</f>
        <v>14949 / 14459</v>
      </c>
      <c r="H11" s="16" t="s">
        <v>42</v>
      </c>
      <c r="I11" s="17">
        <v>0.6</v>
      </c>
      <c r="J11" s="17">
        <v>30</v>
      </c>
      <c r="K11" s="17">
        <v>170</v>
      </c>
      <c r="L11" s="18">
        <f>'[1]Conpet Phase II'!$G$61</f>
        <v>14949</v>
      </c>
      <c r="M11" s="16" t="s">
        <v>47</v>
      </c>
      <c r="N11" s="17">
        <v>0.9</v>
      </c>
      <c r="O11" s="17">
        <v>28</v>
      </c>
      <c r="P11" s="17">
        <v>170</v>
      </c>
      <c r="Q11" s="18">
        <f>'[1]Conpet Phase II'!$F$61</f>
        <v>14459</v>
      </c>
    </row>
    <row r="12" spans="1:17" x14ac:dyDescent="0.3">
      <c r="A12" s="9"/>
      <c r="B12" s="15" t="s">
        <v>48</v>
      </c>
      <c r="C12" s="16" t="str">
        <f>H12&amp;" &lt;-&gt; "&amp;M12</f>
        <v>Potlogi &lt;-&gt; Cartojani</v>
      </c>
      <c r="D12" s="15"/>
      <c r="E12" s="17">
        <v>15</v>
      </c>
      <c r="F12" s="17">
        <v>14</v>
      </c>
      <c r="G12" s="17" t="str">
        <f>L12&amp;" / "&amp;Q12</f>
        <v>14459 / 14949</v>
      </c>
      <c r="H12" s="16" t="s">
        <v>47</v>
      </c>
      <c r="I12" s="17">
        <v>0.9</v>
      </c>
      <c r="J12" s="17">
        <v>28</v>
      </c>
      <c r="K12" s="17">
        <v>170</v>
      </c>
      <c r="L12" s="18">
        <f>'[1]Conpet Phase II'!$F$61</f>
        <v>14459</v>
      </c>
      <c r="M12" s="16" t="s">
        <v>49</v>
      </c>
      <c r="N12" s="17">
        <v>0.6</v>
      </c>
      <c r="O12" s="17">
        <v>30</v>
      </c>
      <c r="P12" s="17">
        <v>170</v>
      </c>
      <c r="Q12" s="18">
        <f>'[1]Conpet Phase II'!$G$61</f>
        <v>14949</v>
      </c>
    </row>
    <row r="13" spans="1:17" x14ac:dyDescent="0.3">
      <c r="A13" s="9"/>
      <c r="B13" s="15" t="s">
        <v>50</v>
      </c>
      <c r="C13" s="16" t="s">
        <v>51</v>
      </c>
      <c r="D13" s="15"/>
      <c r="E13" s="17">
        <v>15</v>
      </c>
      <c r="F13" s="17">
        <v>14</v>
      </c>
      <c r="G13" s="17" t="str">
        <f>L13&amp;" / "&amp;Q13</f>
        <v>14949 / 14459</v>
      </c>
      <c r="H13" s="25" t="s">
        <v>49</v>
      </c>
      <c r="I13" s="17">
        <v>0.6</v>
      </c>
      <c r="J13" s="17">
        <v>38</v>
      </c>
      <c r="K13" s="17">
        <v>170</v>
      </c>
      <c r="L13" s="18">
        <f>'[1]Conpet Phase II'!$G$61</f>
        <v>14949</v>
      </c>
      <c r="M13" s="16" t="s">
        <v>52</v>
      </c>
      <c r="N13" s="17">
        <v>0.6</v>
      </c>
      <c r="O13" s="17">
        <v>22</v>
      </c>
      <c r="P13" s="17">
        <v>140</v>
      </c>
      <c r="Q13" s="18">
        <f>'[1]Conpet Phase II'!$F$61</f>
        <v>14459</v>
      </c>
    </row>
    <row r="14" spans="1:17" x14ac:dyDescent="0.3">
      <c r="A14" s="9"/>
      <c r="B14" s="15" t="s">
        <v>53</v>
      </c>
      <c r="C14" s="16" t="str">
        <f>H14&amp;" &lt;-&gt; "&amp;M14</f>
        <v>Cartojani &lt;-&gt; Tatarastii de Sus</v>
      </c>
      <c r="D14" s="15"/>
      <c r="E14" s="17">
        <v>15</v>
      </c>
      <c r="F14" s="17">
        <v>14</v>
      </c>
      <c r="G14" s="17" t="str">
        <f>L14&amp;" / "&amp;Q14</f>
        <v>14949 / 14459</v>
      </c>
      <c r="H14" s="25" t="s">
        <v>49</v>
      </c>
      <c r="I14" s="17">
        <v>1.2</v>
      </c>
      <c r="J14" s="17">
        <v>38</v>
      </c>
      <c r="K14" s="17">
        <v>170</v>
      </c>
      <c r="L14" s="18">
        <f>'[1]Conpet Phase II'!$G$61</f>
        <v>14949</v>
      </c>
      <c r="M14" s="25" t="s">
        <v>54</v>
      </c>
      <c r="N14" s="17">
        <v>1.2</v>
      </c>
      <c r="O14" s="17">
        <v>60</v>
      </c>
      <c r="P14" s="17">
        <v>190</v>
      </c>
      <c r="Q14" s="18">
        <f>'[1]Conpet Phase II'!$F$61</f>
        <v>14459</v>
      </c>
    </row>
    <row r="15" spans="1:17" x14ac:dyDescent="0.3">
      <c r="A15" s="9"/>
      <c r="B15" s="15" t="s">
        <v>55</v>
      </c>
      <c r="C15" s="16" t="str">
        <f>H15&amp;" &lt;-&gt; "&amp;M15</f>
        <v>Tatarastii de Sus &lt;-&gt; Icoana</v>
      </c>
      <c r="D15" s="15"/>
      <c r="E15" s="17">
        <v>7</v>
      </c>
      <c r="F15" s="17">
        <v>14</v>
      </c>
      <c r="G15" s="17" t="s">
        <v>41</v>
      </c>
      <c r="H15" s="25" t="s">
        <v>54</v>
      </c>
      <c r="I15" s="17">
        <v>1.2</v>
      </c>
      <c r="J15" s="17">
        <v>63</v>
      </c>
      <c r="K15" s="17">
        <v>200</v>
      </c>
      <c r="L15" s="18">
        <v>7631</v>
      </c>
      <c r="M15" s="25" t="s">
        <v>56</v>
      </c>
      <c r="N15" s="17">
        <v>1.2</v>
      </c>
      <c r="O15" s="17">
        <v>48</v>
      </c>
      <c r="P15" s="17">
        <v>180</v>
      </c>
      <c r="Q15" s="18">
        <v>7477</v>
      </c>
    </row>
    <row r="16" spans="1:17" x14ac:dyDescent="0.3">
      <c r="A16" s="9"/>
      <c r="B16" s="15" t="s">
        <v>57</v>
      </c>
      <c r="C16" s="16" t="str">
        <f>H16&amp;" &lt;-&gt; "&amp;M16</f>
        <v>Icoana &lt;-&gt; Slatina</v>
      </c>
      <c r="D16" s="15"/>
      <c r="E16" s="17">
        <v>15</v>
      </c>
      <c r="F16" s="17">
        <v>14</v>
      </c>
      <c r="G16" s="17" t="str">
        <f>L16&amp;" / "&amp;Q16</f>
        <v>14459 / 14949</v>
      </c>
      <c r="H16" s="25" t="s">
        <v>56</v>
      </c>
      <c r="I16" s="17">
        <v>1.2</v>
      </c>
      <c r="J16" s="17">
        <v>40</v>
      </c>
      <c r="K16" s="17">
        <v>170</v>
      </c>
      <c r="L16" s="18">
        <f>'[1]Conpet Phase II'!$F$61</f>
        <v>14459</v>
      </c>
      <c r="M16" s="25" t="s">
        <v>58</v>
      </c>
      <c r="N16" s="17">
        <v>0.6</v>
      </c>
      <c r="O16" s="17">
        <v>40</v>
      </c>
      <c r="P16" s="17">
        <v>170</v>
      </c>
      <c r="Q16" s="18">
        <f>'[1]Conpet Phase II'!$G$61</f>
        <v>14949</v>
      </c>
    </row>
    <row r="17" spans="1:17" x14ac:dyDescent="0.3">
      <c r="A17" s="9"/>
      <c r="B17" s="15" t="s">
        <v>59</v>
      </c>
      <c r="C17" s="16" t="str">
        <f>H17&amp;" &lt;-&gt; "&amp;M17</f>
        <v>Slatina &lt;-&gt; Iancu Jianu</v>
      </c>
      <c r="D17" s="15"/>
      <c r="E17" s="17">
        <v>7</v>
      </c>
      <c r="F17" s="17">
        <v>14</v>
      </c>
      <c r="G17" s="17" t="s">
        <v>29</v>
      </c>
      <c r="H17" s="25" t="s">
        <v>58</v>
      </c>
      <c r="I17" s="17">
        <v>1.2</v>
      </c>
      <c r="J17" s="17">
        <v>45</v>
      </c>
      <c r="K17" s="17">
        <v>160</v>
      </c>
      <c r="L17" s="18">
        <v>7477</v>
      </c>
      <c r="M17" s="25" t="s">
        <v>60</v>
      </c>
      <c r="N17" s="17">
        <v>1.2</v>
      </c>
      <c r="O17" s="17">
        <v>48</v>
      </c>
      <c r="P17" s="17">
        <v>160</v>
      </c>
      <c r="Q17" s="18">
        <v>7631</v>
      </c>
    </row>
    <row r="18" spans="1:17" x14ac:dyDescent="0.3">
      <c r="A18" s="9"/>
      <c r="B18" s="15" t="s">
        <v>61</v>
      </c>
      <c r="C18" s="16" t="str">
        <f>H18&amp;" &lt;-&gt; "&amp;M18</f>
        <v>Iancu Jianu &lt;-&gt; Ghercesti</v>
      </c>
      <c r="D18" s="15"/>
      <c r="E18" s="17">
        <v>15</v>
      </c>
      <c r="F18" s="17">
        <v>14</v>
      </c>
      <c r="G18" s="17" t="str">
        <f>L18&amp;" / "&amp;Q18</f>
        <v>14949 / 14459</v>
      </c>
      <c r="H18" s="25" t="s">
        <v>60</v>
      </c>
      <c r="I18" s="17">
        <v>0.6</v>
      </c>
      <c r="J18" s="17">
        <v>48</v>
      </c>
      <c r="K18" s="17">
        <v>160</v>
      </c>
      <c r="L18" s="18">
        <f>'[1]Conpet Phase II'!$G$61</f>
        <v>14949</v>
      </c>
      <c r="M18" s="16" t="s">
        <v>62</v>
      </c>
      <c r="N18" s="17">
        <v>1.2</v>
      </c>
      <c r="O18" s="17">
        <v>38</v>
      </c>
      <c r="P18" s="17">
        <v>150</v>
      </c>
      <c r="Q18" s="18">
        <f>'[1]Conpet Phase II'!$F$61</f>
        <v>14459</v>
      </c>
    </row>
    <row r="19" spans="1:17" x14ac:dyDescent="0.3">
      <c r="A19" s="9"/>
      <c r="B19" s="15" t="s">
        <v>63</v>
      </c>
      <c r="C19" s="16" t="str">
        <f>H19&amp;" &lt;-&gt; "&amp;M19</f>
        <v>Ghercesti &lt;-&gt; Bradesti</v>
      </c>
      <c r="D19" s="15"/>
      <c r="E19" s="17">
        <v>15</v>
      </c>
      <c r="F19" s="17">
        <v>14</v>
      </c>
      <c r="G19" s="17" t="str">
        <f>L19&amp;" / "&amp;Q19</f>
        <v>14459 / 14949</v>
      </c>
      <c r="H19" s="16" t="s">
        <v>62</v>
      </c>
      <c r="I19" s="17">
        <v>1.2</v>
      </c>
      <c r="J19" s="17">
        <v>38</v>
      </c>
      <c r="K19" s="17">
        <v>260</v>
      </c>
      <c r="L19" s="18">
        <f>'[1]Conpet Phase II'!$F$61</f>
        <v>14459</v>
      </c>
      <c r="M19" s="25" t="s">
        <v>64</v>
      </c>
      <c r="N19" s="17">
        <v>1.2</v>
      </c>
      <c r="O19" s="17">
        <v>43</v>
      </c>
      <c r="P19" s="17">
        <v>150</v>
      </c>
      <c r="Q19" s="18">
        <f>'[1]Conpet Phase II'!$G$61</f>
        <v>14949</v>
      </c>
    </row>
    <row r="20" spans="1:17" x14ac:dyDescent="0.3">
      <c r="A20" s="9"/>
      <c r="B20" s="15" t="s">
        <v>65</v>
      </c>
      <c r="C20" s="16" t="str">
        <f>H20&amp;" &lt;-&gt; "&amp;M20</f>
        <v>Bradesti &lt;-&gt; Varful Cu Stejari</v>
      </c>
      <c r="D20" s="15"/>
      <c r="E20" s="17">
        <v>15</v>
      </c>
      <c r="F20" s="17">
        <v>14</v>
      </c>
      <c r="G20" s="17" t="str">
        <f>L20&amp;" / "&amp;Q20</f>
        <v>14949 / 14459</v>
      </c>
      <c r="H20" s="25" t="s">
        <v>64</v>
      </c>
      <c r="I20" s="17">
        <v>1.2</v>
      </c>
      <c r="J20" s="17">
        <v>43</v>
      </c>
      <c r="K20" s="17">
        <v>150</v>
      </c>
      <c r="L20" s="18">
        <f>'[1]Conpet Phase II'!$G$61</f>
        <v>14949</v>
      </c>
      <c r="M20" s="25" t="s">
        <v>66</v>
      </c>
      <c r="N20" s="17">
        <v>1.2</v>
      </c>
      <c r="O20" s="17">
        <v>43</v>
      </c>
      <c r="P20" s="17">
        <v>140</v>
      </c>
      <c r="Q20" s="18">
        <f>'[1]Conpet Phase II'!$F$61</f>
        <v>14459</v>
      </c>
    </row>
    <row r="21" spans="1:17" x14ac:dyDescent="0.3">
      <c r="A21" s="9"/>
      <c r="B21" s="15" t="s">
        <v>67</v>
      </c>
      <c r="C21" s="16" t="str">
        <f>H21&amp;" &lt;-&gt; "&amp;M21</f>
        <v>Varful Cu Stejari &lt;-&gt; Licurici</v>
      </c>
      <c r="D21" s="15"/>
      <c r="E21" s="17">
        <v>15</v>
      </c>
      <c r="F21" s="17">
        <v>14</v>
      </c>
      <c r="G21" s="17" t="str">
        <f>L21&amp;" / "&amp;Q21</f>
        <v>14459 / 14949</v>
      </c>
      <c r="H21" s="16" t="s">
        <v>66</v>
      </c>
      <c r="I21" s="17">
        <v>0.6</v>
      </c>
      <c r="J21" s="17">
        <v>30</v>
      </c>
      <c r="K21" s="17">
        <v>120</v>
      </c>
      <c r="L21" s="18">
        <f>'[1]Conpet Phase II'!$F$61</f>
        <v>14459</v>
      </c>
      <c r="M21" s="25" t="s">
        <v>68</v>
      </c>
      <c r="N21" s="17">
        <v>0.9</v>
      </c>
      <c r="O21" s="17">
        <v>33</v>
      </c>
      <c r="P21" s="17">
        <v>140</v>
      </c>
      <c r="Q21" s="18">
        <f>'[1]Conpet Phase II'!$G$61</f>
        <v>14949</v>
      </c>
    </row>
    <row r="22" spans="1:17" x14ac:dyDescent="0.3">
      <c r="A22" s="9"/>
      <c r="B22" s="15" t="s">
        <v>69</v>
      </c>
      <c r="C22" s="16" t="str">
        <f>H22&amp;" &lt;-&gt; "&amp;M22</f>
        <v>Baraganu &lt;-&gt; Saveni</v>
      </c>
      <c r="D22" s="15"/>
      <c r="E22" s="17">
        <v>15</v>
      </c>
      <c r="F22" s="17">
        <v>14</v>
      </c>
      <c r="G22" s="17" t="str">
        <f>L22&amp;" / "&amp;Q22</f>
        <v>14459 / 14949</v>
      </c>
      <c r="H22" s="16" t="s">
        <v>70</v>
      </c>
      <c r="I22" s="17">
        <v>0.6</v>
      </c>
      <c r="J22" s="17">
        <v>30</v>
      </c>
      <c r="K22" s="17">
        <v>130</v>
      </c>
      <c r="L22" s="18">
        <f>'[1]Conpet Phase II'!$F$61</f>
        <v>14459</v>
      </c>
      <c r="M22" s="16" t="s">
        <v>71</v>
      </c>
      <c r="N22" s="17">
        <v>1.2</v>
      </c>
      <c r="O22" s="17">
        <v>23</v>
      </c>
      <c r="P22" s="17">
        <v>100</v>
      </c>
      <c r="Q22" s="18">
        <f>'[1]Conpet Phase II'!$G$61</f>
        <v>14949</v>
      </c>
    </row>
    <row r="23" spans="1:17" x14ac:dyDescent="0.3">
      <c r="A23" s="9"/>
      <c r="B23" s="15" t="s">
        <v>72</v>
      </c>
      <c r="C23" s="16" t="s">
        <v>73</v>
      </c>
      <c r="D23" s="15"/>
      <c r="E23" s="17">
        <v>15</v>
      </c>
      <c r="F23" s="17">
        <v>14</v>
      </c>
      <c r="G23" s="17" t="str">
        <f>L23&amp;" / "&amp;Q23</f>
        <v>14949 / 14459</v>
      </c>
      <c r="H23" s="16" t="s">
        <v>71</v>
      </c>
      <c r="I23" s="17">
        <v>1.2</v>
      </c>
      <c r="J23" s="17">
        <v>23</v>
      </c>
      <c r="K23" s="17">
        <v>100</v>
      </c>
      <c r="L23" s="18">
        <f>'[1]Conpet Phase II'!$G$61</f>
        <v>14949</v>
      </c>
      <c r="M23" s="16" t="s">
        <v>74</v>
      </c>
      <c r="N23" s="17">
        <v>1.2</v>
      </c>
      <c r="O23" s="17">
        <v>38</v>
      </c>
      <c r="P23" s="17">
        <v>140</v>
      </c>
      <c r="Q23" s="18">
        <f>'[1]Conpet Phase II'!$F$61</f>
        <v>14459</v>
      </c>
    </row>
    <row r="24" spans="1:17" x14ac:dyDescent="0.3">
      <c r="A24" s="9"/>
      <c r="B24" s="15" t="s">
        <v>75</v>
      </c>
      <c r="C24" s="16" t="s">
        <v>76</v>
      </c>
      <c r="D24" s="15"/>
      <c r="E24" s="17">
        <v>15</v>
      </c>
      <c r="F24" s="17">
        <v>14</v>
      </c>
      <c r="G24" s="17" t="str">
        <f>L24&amp;" / "&amp;Q24</f>
        <v>14459 / 14949</v>
      </c>
      <c r="H24" s="16" t="s">
        <v>74</v>
      </c>
      <c r="I24" s="17">
        <v>0.9</v>
      </c>
      <c r="J24" s="17">
        <v>37</v>
      </c>
      <c r="K24" s="17">
        <v>140</v>
      </c>
      <c r="L24" s="18">
        <f>'[1]Conpet Phase II'!$F$61</f>
        <v>14459</v>
      </c>
      <c r="M24" s="26" t="s">
        <v>77</v>
      </c>
      <c r="N24" s="17">
        <v>0.9</v>
      </c>
      <c r="O24" s="17">
        <v>55</v>
      </c>
      <c r="P24" s="17">
        <v>180</v>
      </c>
      <c r="Q24" s="18">
        <f>'[1]Conpet Phase II'!$G$61</f>
        <v>14949</v>
      </c>
    </row>
    <row r="25" spans="1:17" x14ac:dyDescent="0.3">
      <c r="A25" s="9"/>
      <c r="B25" s="15" t="s">
        <v>78</v>
      </c>
      <c r="C25" s="16" t="str">
        <f>H25&amp;" &lt;-&gt; "&amp;M25</f>
        <v>Ciresu &lt;-&gt; Oprisenesti</v>
      </c>
      <c r="D25" s="15"/>
      <c r="E25" s="17">
        <v>15</v>
      </c>
      <c r="F25" s="17">
        <v>14</v>
      </c>
      <c r="G25" s="17" t="str">
        <f>L25&amp;" / "&amp;Q25</f>
        <v>14949 / 14459</v>
      </c>
      <c r="H25" s="25" t="s">
        <v>77</v>
      </c>
      <c r="I25" s="17">
        <v>1.2</v>
      </c>
      <c r="J25" s="17">
        <v>60</v>
      </c>
      <c r="K25" s="17">
        <v>170</v>
      </c>
      <c r="L25" s="18">
        <f>'[1]Conpet Phase II'!$G$61</f>
        <v>14949</v>
      </c>
      <c r="M25" s="16" t="s">
        <v>79</v>
      </c>
      <c r="N25" s="17">
        <v>1.2</v>
      </c>
      <c r="O25" s="17">
        <v>30</v>
      </c>
      <c r="P25" s="17">
        <v>120</v>
      </c>
      <c r="Q25" s="18">
        <f>'[1]Conpet Phase II'!$F$61</f>
        <v>14459</v>
      </c>
    </row>
    <row r="26" spans="1:17" x14ac:dyDescent="0.3">
      <c r="A26" s="9"/>
      <c r="B26" s="15" t="s">
        <v>80</v>
      </c>
      <c r="C26" s="16" t="s">
        <v>81</v>
      </c>
      <c r="D26" s="15"/>
      <c r="E26" s="17">
        <v>15</v>
      </c>
      <c r="F26" s="17">
        <v>14</v>
      </c>
      <c r="G26" s="17" t="str">
        <f>L26&amp;" / "&amp;Q26</f>
        <v>14459 / 14949</v>
      </c>
      <c r="H26" s="16" t="s">
        <v>79</v>
      </c>
      <c r="I26" s="17">
        <v>1.2</v>
      </c>
      <c r="J26" s="17">
        <v>41</v>
      </c>
      <c r="K26" s="17">
        <v>140</v>
      </c>
      <c r="L26" s="18">
        <f>'[1]Conpet Phase II'!$F$61</f>
        <v>14459</v>
      </c>
      <c r="M26" s="25" t="s">
        <v>82</v>
      </c>
      <c r="N26" s="17">
        <v>1.2</v>
      </c>
      <c r="O26" s="17">
        <v>48</v>
      </c>
      <c r="P26" s="17">
        <v>160</v>
      </c>
      <c r="Q26" s="18">
        <f>'[1]Conpet Phase II'!$G$61</f>
        <v>14949</v>
      </c>
    </row>
    <row r="27" spans="1:17" x14ac:dyDescent="0.3">
      <c r="A27" s="9"/>
      <c r="B27" s="15" t="s">
        <v>83</v>
      </c>
      <c r="C27" s="16" t="s">
        <v>84</v>
      </c>
      <c r="D27" s="15"/>
      <c r="E27" s="17">
        <v>15</v>
      </c>
      <c r="F27" s="17">
        <v>14</v>
      </c>
      <c r="G27" s="17" t="str">
        <f>L27&amp;" / "&amp;Q27</f>
        <v>14949 / 14459</v>
      </c>
      <c r="H27" s="25" t="s">
        <v>82</v>
      </c>
      <c r="I27" s="17">
        <v>0.6</v>
      </c>
      <c r="J27" s="17">
        <v>48</v>
      </c>
      <c r="K27" s="17">
        <v>160</v>
      </c>
      <c r="L27" s="18">
        <f>'[1]Conpet Phase II'!$G$61</f>
        <v>14949</v>
      </c>
      <c r="M27" s="16" t="s">
        <v>85</v>
      </c>
      <c r="N27" s="17">
        <v>1.2</v>
      </c>
      <c r="O27" s="17">
        <v>38</v>
      </c>
      <c r="P27" s="17">
        <v>150</v>
      </c>
      <c r="Q27" s="18">
        <f>'[1]Conpet Phase II'!$F$61</f>
        <v>14459</v>
      </c>
    </row>
    <row r="28" spans="1:17" x14ac:dyDescent="0.3">
      <c r="A28" s="9"/>
      <c r="B28" s="15" t="s">
        <v>86</v>
      </c>
      <c r="C28" s="16" t="str">
        <f>H28&amp;" &lt;-&gt; "&amp;M28</f>
        <v>Martinesti &lt;-&gt; Focsani</v>
      </c>
      <c r="D28" s="15"/>
      <c r="E28" s="17">
        <v>15</v>
      </c>
      <c r="F28" s="17">
        <v>14</v>
      </c>
      <c r="G28" s="17" t="str">
        <f>L28&amp;" / "&amp;Q28</f>
        <v>14459 / 14949</v>
      </c>
      <c r="H28" s="16" t="s">
        <v>85</v>
      </c>
      <c r="I28" s="17">
        <v>1.2</v>
      </c>
      <c r="J28" s="17">
        <v>38</v>
      </c>
      <c r="K28" s="17">
        <v>150</v>
      </c>
      <c r="L28" s="18">
        <f>'[1]Conpet Phase II'!$F$61</f>
        <v>14459</v>
      </c>
      <c r="M28" s="25" t="s">
        <v>87</v>
      </c>
      <c r="N28" s="17">
        <v>1.2</v>
      </c>
      <c r="O28" s="17">
        <v>38</v>
      </c>
      <c r="P28" s="17">
        <v>140</v>
      </c>
      <c r="Q28" s="18">
        <f>'[1]Conpet Phase II'!$G$61</f>
        <v>14949</v>
      </c>
    </row>
    <row r="29" spans="1:17" x14ac:dyDescent="0.3">
      <c r="A29" s="9"/>
      <c r="B29" s="15" t="s">
        <v>88</v>
      </c>
      <c r="C29" s="16" t="str">
        <f>H29&amp;" &lt;-&gt; "&amp;M29</f>
        <v>Focsani &lt;-&gt; Marasesti</v>
      </c>
      <c r="D29" s="15"/>
      <c r="E29" s="17">
        <v>15</v>
      </c>
      <c r="F29" s="17">
        <v>14</v>
      </c>
      <c r="G29" s="17" t="str">
        <f>L29&amp;" / "&amp;Q29</f>
        <v>14949 / 14459</v>
      </c>
      <c r="H29" s="16" t="s">
        <v>87</v>
      </c>
      <c r="I29" s="17">
        <v>1.2</v>
      </c>
      <c r="J29" s="17">
        <v>38</v>
      </c>
      <c r="K29" s="17">
        <v>140</v>
      </c>
      <c r="L29" s="18">
        <f>'[1]Conpet Phase II'!$G$61</f>
        <v>14949</v>
      </c>
      <c r="M29" s="16" t="s">
        <v>89</v>
      </c>
      <c r="N29" s="17">
        <v>0.6</v>
      </c>
      <c r="O29" s="17">
        <v>50</v>
      </c>
      <c r="P29" s="17">
        <v>170</v>
      </c>
      <c r="Q29" s="18">
        <f>'[1]Conpet Phase II'!$F$61</f>
        <v>14459</v>
      </c>
    </row>
    <row r="30" spans="1:17" x14ac:dyDescent="0.3">
      <c r="A30" s="9"/>
      <c r="B30" s="15" t="s">
        <v>90</v>
      </c>
      <c r="C30" s="16" t="str">
        <f>H30&amp;" &lt;-&gt; "&amp;M30</f>
        <v>Marasesti &lt;-&gt; Adjud</v>
      </c>
      <c r="D30" s="15"/>
      <c r="E30" s="17">
        <v>15</v>
      </c>
      <c r="F30" s="17">
        <v>14</v>
      </c>
      <c r="G30" s="17" t="str">
        <f>L30&amp;" / "&amp;Q30</f>
        <v>14459 / 14949</v>
      </c>
      <c r="H30" s="16" t="s">
        <v>89</v>
      </c>
      <c r="I30" s="17">
        <v>1.2</v>
      </c>
      <c r="J30" s="17">
        <v>30</v>
      </c>
      <c r="K30" s="17">
        <v>150</v>
      </c>
      <c r="L30" s="18">
        <f>'[1]Conpet Phase II'!$F$61</f>
        <v>14459</v>
      </c>
      <c r="M30" s="16" t="s">
        <v>91</v>
      </c>
      <c r="N30" s="17">
        <v>1.2</v>
      </c>
      <c r="O30" s="17">
        <v>56</v>
      </c>
      <c r="P30" s="17">
        <v>180</v>
      </c>
      <c r="Q30" s="18">
        <f>'[1]Conpet Phase II'!$G$61</f>
        <v>14949</v>
      </c>
    </row>
    <row r="31" spans="1:17" x14ac:dyDescent="0.3">
      <c r="A31" s="9"/>
      <c r="B31" s="15" t="s">
        <v>92</v>
      </c>
      <c r="C31" s="16" t="str">
        <f>H31&amp;" &lt;-&gt; "&amp;M31</f>
        <v>Adjud &lt;-&gt; Caiuti</v>
      </c>
      <c r="D31" s="15"/>
      <c r="E31" s="17">
        <v>15</v>
      </c>
      <c r="F31" s="17">
        <v>14</v>
      </c>
      <c r="G31" s="17" t="str">
        <f>L31&amp;" / "&amp;Q31</f>
        <v>14949 / 14459</v>
      </c>
      <c r="H31" s="16" t="s">
        <v>91</v>
      </c>
      <c r="I31" s="17">
        <v>1.2</v>
      </c>
      <c r="J31" s="17">
        <v>58</v>
      </c>
      <c r="K31" s="17">
        <v>180</v>
      </c>
      <c r="L31" s="18">
        <f>'[1]Conpet Phase II'!$G$61</f>
        <v>14949</v>
      </c>
      <c r="M31" s="16" t="s">
        <v>93</v>
      </c>
      <c r="N31" s="17">
        <v>1.2</v>
      </c>
      <c r="O31" s="17">
        <v>28</v>
      </c>
      <c r="P31" s="17">
        <v>110</v>
      </c>
      <c r="Q31" s="18">
        <f>'[1]Conpet Phase II'!$F$61</f>
        <v>14459</v>
      </c>
    </row>
    <row r="32" spans="1:17" x14ac:dyDescent="0.3">
      <c r="A32" s="9"/>
      <c r="B32" s="15" t="s">
        <v>94</v>
      </c>
      <c r="C32" s="16" t="str">
        <f>H32&amp;" &lt;-&gt; "&amp;M32</f>
        <v>Caiuti &lt;-&gt; Onesti</v>
      </c>
      <c r="D32" s="15"/>
      <c r="E32" s="17">
        <v>15</v>
      </c>
      <c r="F32" s="17">
        <v>14</v>
      </c>
      <c r="G32" s="17" t="str">
        <f>L32&amp;" / "&amp;Q32</f>
        <v>14459 / 14949</v>
      </c>
      <c r="H32" s="16" t="s">
        <v>93</v>
      </c>
      <c r="I32" s="17">
        <v>0.6</v>
      </c>
      <c r="J32" s="17">
        <v>25</v>
      </c>
      <c r="K32" s="17">
        <v>110</v>
      </c>
      <c r="L32" s="18">
        <f>'[1]Conpet Phase II'!$F$61</f>
        <v>14459</v>
      </c>
      <c r="M32" s="16" t="s">
        <v>95</v>
      </c>
      <c r="N32" s="17">
        <v>0.6</v>
      </c>
      <c r="O32" s="17">
        <v>38</v>
      </c>
      <c r="P32" s="17">
        <v>160</v>
      </c>
      <c r="Q32" s="18">
        <f>'[1]Conpet Phase II'!$G$61</f>
        <v>14949</v>
      </c>
    </row>
    <row r="33" spans="1:17" x14ac:dyDescent="0.3">
      <c r="A33" s="9"/>
      <c r="B33" s="15" t="s">
        <v>96</v>
      </c>
      <c r="C33" s="16" t="str">
        <f>H33&amp;" &lt;-&gt; "&amp;M33</f>
        <v>Onesti &lt;-&gt; Magura</v>
      </c>
      <c r="D33" s="15"/>
      <c r="E33" s="17">
        <v>15</v>
      </c>
      <c r="F33" s="17">
        <v>14</v>
      </c>
      <c r="G33" s="17" t="str">
        <f>L33&amp;" / "&amp;Q33</f>
        <v>14949 / 14459</v>
      </c>
      <c r="H33" s="16" t="s">
        <v>95</v>
      </c>
      <c r="I33" s="17">
        <v>0.9</v>
      </c>
      <c r="J33" s="17">
        <v>40</v>
      </c>
      <c r="K33" s="17">
        <v>160</v>
      </c>
      <c r="L33" s="18">
        <f>'[1]Conpet Phase II'!$G$61</f>
        <v>14949</v>
      </c>
      <c r="M33" s="16" t="s">
        <v>97</v>
      </c>
      <c r="N33" s="17">
        <v>0.9</v>
      </c>
      <c r="O33" s="17">
        <v>30</v>
      </c>
      <c r="P33" s="17">
        <v>110</v>
      </c>
      <c r="Q33" s="18">
        <f>'[1]Conpet Phase II'!$F$61</f>
        <v>14459</v>
      </c>
    </row>
    <row r="34" spans="1:17" x14ac:dyDescent="0.3">
      <c r="A34" s="9"/>
      <c r="B34" s="15" t="s">
        <v>98</v>
      </c>
      <c r="C34" s="16" t="str">
        <f>H34&amp;" &lt;-&gt; "&amp;M34</f>
        <v>Magura &lt;-&gt; Comanesti Connex</v>
      </c>
      <c r="D34" s="15"/>
      <c r="E34" s="17">
        <v>15</v>
      </c>
      <c r="F34" s="17">
        <v>14</v>
      </c>
      <c r="G34" s="17" t="str">
        <f>L34&amp;" / "&amp;Q34</f>
        <v>14459 / 14949</v>
      </c>
      <c r="H34" s="16" t="s">
        <v>97</v>
      </c>
      <c r="I34" s="17">
        <v>0.9</v>
      </c>
      <c r="J34" s="17">
        <v>30</v>
      </c>
      <c r="K34" s="17">
        <v>110</v>
      </c>
      <c r="L34" s="18">
        <f>'[1]Conpet Phase II'!$F$61</f>
        <v>14459</v>
      </c>
      <c r="M34" s="16" t="s">
        <v>99</v>
      </c>
      <c r="N34" s="17">
        <v>0.6</v>
      </c>
      <c r="O34" s="17">
        <v>20</v>
      </c>
      <c r="P34" s="17">
        <v>100</v>
      </c>
      <c r="Q34" s="18">
        <f>'[1]Conpet Phase II'!$G$61</f>
        <v>14949</v>
      </c>
    </row>
    <row r="35" spans="1:17" x14ac:dyDescent="0.3">
      <c r="A35" s="9"/>
      <c r="B35" s="15" t="s">
        <v>100</v>
      </c>
      <c r="C35" s="16" t="s">
        <v>101</v>
      </c>
      <c r="D35" s="15"/>
      <c r="E35" s="17">
        <v>15</v>
      </c>
      <c r="F35" s="17">
        <v>14</v>
      </c>
      <c r="G35" s="17" t="str">
        <f>L35&amp;" / "&amp;Q35</f>
        <v>14949 / 14459</v>
      </c>
      <c r="H35" s="16" t="s">
        <v>99</v>
      </c>
      <c r="I35" s="17">
        <v>0.6</v>
      </c>
      <c r="J35" s="17">
        <v>18</v>
      </c>
      <c r="K35" s="17">
        <v>100</v>
      </c>
      <c r="L35" s="18">
        <f>'[1]Conpet Phase II'!$G$61</f>
        <v>14949</v>
      </c>
      <c r="M35" s="16" t="s">
        <v>102</v>
      </c>
      <c r="N35" s="17">
        <v>0.6</v>
      </c>
      <c r="O35" s="17">
        <v>30</v>
      </c>
      <c r="P35" s="17">
        <v>140</v>
      </c>
      <c r="Q35" s="18">
        <f>'[1]Conpet Phase II'!$F$61</f>
        <v>14459</v>
      </c>
    </row>
    <row r="36" spans="1:17" x14ac:dyDescent="0.3">
      <c r="A36" s="9"/>
      <c r="B36" s="15" t="s">
        <v>103</v>
      </c>
      <c r="C36" s="16" t="s">
        <v>104</v>
      </c>
      <c r="D36" s="15"/>
      <c r="E36" s="17">
        <v>23</v>
      </c>
      <c r="F36" s="17">
        <v>14</v>
      </c>
      <c r="G36" s="17" t="str">
        <f>L36&amp;" / "&amp;Q36</f>
        <v>23471 / 23471</v>
      </c>
      <c r="H36" s="25" t="s">
        <v>102</v>
      </c>
      <c r="I36" s="17">
        <v>1.2</v>
      </c>
      <c r="J36" s="17">
        <v>40</v>
      </c>
      <c r="K36" s="17">
        <v>130</v>
      </c>
      <c r="L36" s="18">
        <f>'[1]Conpet Phase II'!$G$63</f>
        <v>23471</v>
      </c>
      <c r="M36" s="25" t="s">
        <v>105</v>
      </c>
      <c r="N36" s="17">
        <v>1.2</v>
      </c>
      <c r="O36" s="17">
        <v>30</v>
      </c>
      <c r="P36" s="27" t="s">
        <v>106</v>
      </c>
      <c r="Q36" s="28">
        <f>'[1]Conpet Phase II'!$G$63</f>
        <v>23471</v>
      </c>
    </row>
    <row r="37" spans="1:17" x14ac:dyDescent="0.3">
      <c r="A37" s="9"/>
      <c r="B37" s="15" t="s">
        <v>107</v>
      </c>
      <c r="C37" s="16" t="str">
        <f>H37&amp;" &lt;-&gt; "&amp;M37</f>
        <v>Moinesti Connex &lt;-&gt; Lucacesti</v>
      </c>
      <c r="D37" s="15"/>
      <c r="E37" s="17">
        <v>23</v>
      </c>
      <c r="F37" s="17">
        <v>14</v>
      </c>
      <c r="G37" s="17" t="str">
        <f>L37&amp;" / "&amp;Q37</f>
        <v>22463 / 22463</v>
      </c>
      <c r="H37" s="25" t="s">
        <v>105</v>
      </c>
      <c r="I37" s="17">
        <v>1.2</v>
      </c>
      <c r="J37" s="17">
        <v>30</v>
      </c>
      <c r="K37" s="27" t="s">
        <v>106</v>
      </c>
      <c r="L37" s="28">
        <f>'[1]Conpet Phase II'!$F$63</f>
        <v>22463</v>
      </c>
      <c r="M37" s="25" t="s">
        <v>108</v>
      </c>
      <c r="N37" s="17">
        <v>1.2</v>
      </c>
      <c r="O37" s="17">
        <v>25</v>
      </c>
      <c r="P37" s="17">
        <v>130</v>
      </c>
      <c r="Q37" s="18">
        <f>'[1]Conpet Phase II'!$F$63</f>
        <v>22463</v>
      </c>
    </row>
    <row r="38" spans="1:17" x14ac:dyDescent="0.3">
      <c r="A38" s="2"/>
      <c r="B38" s="15" t="s">
        <v>109</v>
      </c>
      <c r="C38" s="23" t="s">
        <v>110</v>
      </c>
      <c r="D38" s="23"/>
      <c r="E38" s="17">
        <v>15</v>
      </c>
      <c r="F38" s="17">
        <v>14</v>
      </c>
      <c r="G38" s="15" t="s">
        <v>111</v>
      </c>
      <c r="H38" s="16" t="s">
        <v>34</v>
      </c>
      <c r="I38" s="15">
        <v>1.2</v>
      </c>
      <c r="J38" s="15">
        <v>44.5</v>
      </c>
      <c r="K38" s="17">
        <v>150</v>
      </c>
      <c r="L38" s="15">
        <v>14459</v>
      </c>
      <c r="M38" s="16" t="s">
        <v>112</v>
      </c>
      <c r="N38" s="15">
        <v>1.2</v>
      </c>
      <c r="O38" s="15">
        <v>55</v>
      </c>
      <c r="P38" s="17">
        <v>170</v>
      </c>
      <c r="Q38" s="17">
        <v>14949</v>
      </c>
    </row>
    <row r="39" spans="1:17" x14ac:dyDescent="0.3">
      <c r="A39" s="2"/>
      <c r="B39" s="15" t="s">
        <v>113</v>
      </c>
      <c r="C39" s="23" t="s">
        <v>114</v>
      </c>
      <c r="D39" s="23"/>
      <c r="E39" s="17">
        <v>15</v>
      </c>
      <c r="F39" s="17">
        <v>14</v>
      </c>
      <c r="G39" s="15" t="s">
        <v>115</v>
      </c>
      <c r="H39" s="16" t="s">
        <v>112</v>
      </c>
      <c r="I39" s="15">
        <v>1.2</v>
      </c>
      <c r="J39" s="15">
        <v>30</v>
      </c>
      <c r="K39" s="17">
        <v>120</v>
      </c>
      <c r="L39" s="15">
        <v>14949</v>
      </c>
      <c r="M39" s="16" t="s">
        <v>116</v>
      </c>
      <c r="N39" s="15">
        <v>1.2</v>
      </c>
      <c r="O39" s="15">
        <v>39</v>
      </c>
      <c r="P39" s="17">
        <v>160</v>
      </c>
      <c r="Q39" s="17">
        <v>14459</v>
      </c>
    </row>
    <row r="40" spans="1:17" x14ac:dyDescent="0.3">
      <c r="A40" s="2"/>
      <c r="B40" s="15" t="s">
        <v>117</v>
      </c>
      <c r="C40" s="23" t="s">
        <v>118</v>
      </c>
      <c r="D40" s="23"/>
      <c r="E40" s="17">
        <v>15</v>
      </c>
      <c r="F40" s="17">
        <v>14</v>
      </c>
      <c r="G40" s="15" t="s">
        <v>111</v>
      </c>
      <c r="H40" s="16" t="s">
        <v>116</v>
      </c>
      <c r="I40" s="15">
        <v>1.2</v>
      </c>
      <c r="J40" s="15">
        <v>29</v>
      </c>
      <c r="K40" s="17">
        <v>140</v>
      </c>
      <c r="L40" s="15">
        <v>14459</v>
      </c>
      <c r="M40" s="16" t="s">
        <v>119</v>
      </c>
      <c r="N40" s="15">
        <v>1.2</v>
      </c>
      <c r="O40" s="15">
        <v>45</v>
      </c>
      <c r="P40" s="17">
        <v>140</v>
      </c>
      <c r="Q40" s="17">
        <v>14949</v>
      </c>
    </row>
    <row r="41" spans="1:17" x14ac:dyDescent="0.3">
      <c r="A41" s="2"/>
      <c r="B41" s="15" t="s">
        <v>120</v>
      </c>
      <c r="C41" s="23" t="s">
        <v>121</v>
      </c>
      <c r="D41" s="23"/>
      <c r="E41" s="17">
        <v>15</v>
      </c>
      <c r="F41" s="17">
        <v>14</v>
      </c>
      <c r="G41" s="15" t="s">
        <v>122</v>
      </c>
      <c r="H41" s="16" t="s">
        <v>119</v>
      </c>
      <c r="I41" s="15">
        <v>0.6</v>
      </c>
      <c r="J41" s="15">
        <v>44.5</v>
      </c>
      <c r="K41" s="17">
        <v>110</v>
      </c>
      <c r="L41" s="15">
        <v>14949</v>
      </c>
      <c r="M41" s="16" t="s">
        <v>123</v>
      </c>
      <c r="N41" s="15">
        <v>0.6</v>
      </c>
      <c r="O41" s="15">
        <v>61</v>
      </c>
      <c r="P41" s="17">
        <v>230</v>
      </c>
      <c r="Q41" s="17">
        <v>14459</v>
      </c>
    </row>
    <row r="42" spans="1:17" x14ac:dyDescent="0.3">
      <c r="A42" s="2"/>
      <c r="B42" s="15" t="s">
        <v>124</v>
      </c>
      <c r="C42" s="23" t="s">
        <v>125</v>
      </c>
      <c r="D42" s="23"/>
      <c r="E42" s="17">
        <v>15</v>
      </c>
      <c r="F42" s="17">
        <v>14</v>
      </c>
      <c r="G42" s="15" t="s">
        <v>111</v>
      </c>
      <c r="H42" s="16" t="s">
        <v>126</v>
      </c>
      <c r="I42" s="15">
        <v>0.6</v>
      </c>
      <c r="J42" s="15">
        <v>50</v>
      </c>
      <c r="K42" s="17">
        <v>210</v>
      </c>
      <c r="L42" s="15">
        <v>14459</v>
      </c>
      <c r="M42" s="16" t="s">
        <v>127</v>
      </c>
      <c r="N42" s="15">
        <v>0.6</v>
      </c>
      <c r="O42" s="15">
        <v>47</v>
      </c>
      <c r="P42" s="17">
        <v>140</v>
      </c>
      <c r="Q42" s="17">
        <v>14949</v>
      </c>
    </row>
    <row r="43" spans="1:17" x14ac:dyDescent="0.3">
      <c r="A43" s="2"/>
      <c r="B43" s="15" t="s">
        <v>128</v>
      </c>
      <c r="C43" s="23" t="s">
        <v>129</v>
      </c>
      <c r="D43" s="23"/>
      <c r="E43" s="17">
        <v>15</v>
      </c>
      <c r="F43" s="17">
        <v>14</v>
      </c>
      <c r="G43" s="15" t="s">
        <v>122</v>
      </c>
      <c r="H43" s="16" t="s">
        <v>127</v>
      </c>
      <c r="I43" s="15">
        <v>0.6</v>
      </c>
      <c r="J43" s="15">
        <v>47</v>
      </c>
      <c r="K43" s="17">
        <v>80</v>
      </c>
      <c r="L43" s="15">
        <v>14949</v>
      </c>
      <c r="M43" s="16" t="s">
        <v>70</v>
      </c>
      <c r="N43" s="15">
        <v>0.6</v>
      </c>
      <c r="O43" s="15">
        <v>31</v>
      </c>
      <c r="P43" s="17">
        <v>120</v>
      </c>
      <c r="Q43" s="17">
        <v>14459</v>
      </c>
    </row>
    <row r="44" spans="1:17" x14ac:dyDescent="0.3">
      <c r="A44" s="2"/>
      <c r="B44" s="15" t="s">
        <v>130</v>
      </c>
      <c r="C44" s="23" t="s">
        <v>131</v>
      </c>
      <c r="D44" s="15"/>
      <c r="E44" s="17">
        <v>15</v>
      </c>
      <c r="F44" s="17">
        <v>14</v>
      </c>
      <c r="G44" s="15" t="s">
        <v>111</v>
      </c>
      <c r="H44" s="16" t="s">
        <v>70</v>
      </c>
      <c r="I44" s="15">
        <v>0.6</v>
      </c>
      <c r="J44" s="15">
        <v>38</v>
      </c>
      <c r="K44" s="17">
        <v>140</v>
      </c>
      <c r="L44" s="15">
        <v>14459</v>
      </c>
      <c r="M44" s="16" t="s">
        <v>132</v>
      </c>
      <c r="N44" s="15">
        <v>0.6</v>
      </c>
      <c r="O44" s="15">
        <v>66</v>
      </c>
      <c r="P44" s="17">
        <v>180</v>
      </c>
      <c r="Q44" s="17">
        <v>14949</v>
      </c>
    </row>
    <row r="45" spans="1:17" x14ac:dyDescent="0.3">
      <c r="A45" s="2"/>
      <c r="B45" s="15" t="s">
        <v>133</v>
      </c>
      <c r="C45" s="23" t="s">
        <v>134</v>
      </c>
      <c r="D45" s="15"/>
      <c r="E45" s="17">
        <v>15</v>
      </c>
      <c r="F45" s="17">
        <v>14</v>
      </c>
      <c r="G45" s="15" t="s">
        <v>122</v>
      </c>
      <c r="H45" s="16" t="s">
        <v>132</v>
      </c>
      <c r="I45" s="15">
        <v>0.6</v>
      </c>
      <c r="J45" s="15">
        <v>33</v>
      </c>
      <c r="K45" s="17">
        <v>100</v>
      </c>
      <c r="L45" s="15">
        <v>14949</v>
      </c>
      <c r="M45" s="16" t="s">
        <v>135</v>
      </c>
      <c r="N45" s="15">
        <v>0.6</v>
      </c>
      <c r="O45" s="15">
        <v>30</v>
      </c>
      <c r="P45" s="17">
        <v>120</v>
      </c>
      <c r="Q45" s="17">
        <v>14459</v>
      </c>
    </row>
    <row r="46" spans="1:17" x14ac:dyDescent="0.3">
      <c r="A46" s="9"/>
      <c r="B46" s="15" t="s">
        <v>136</v>
      </c>
      <c r="C46" s="16" t="s">
        <v>137</v>
      </c>
      <c r="D46" s="15" t="s">
        <v>138</v>
      </c>
      <c r="E46" s="17">
        <v>23</v>
      </c>
      <c r="F46" s="17">
        <v>14</v>
      </c>
      <c r="G46" s="17" t="str">
        <f>L46&amp;" / "&amp;Q46</f>
        <v>23471 / 22463</v>
      </c>
      <c r="H46" s="25" t="s">
        <v>132</v>
      </c>
      <c r="I46" s="17">
        <v>0.3</v>
      </c>
      <c r="J46" s="29" t="s">
        <v>139</v>
      </c>
      <c r="K46" s="17">
        <v>390</v>
      </c>
      <c r="L46" s="18">
        <f>'[1]Conpet Phase II'!$G$63</f>
        <v>23471</v>
      </c>
      <c r="M46" s="25" t="s">
        <v>140</v>
      </c>
      <c r="N46" s="17">
        <v>0.3</v>
      </c>
      <c r="O46" s="29" t="s">
        <v>141</v>
      </c>
      <c r="P46" s="17">
        <v>140</v>
      </c>
      <c r="Q46" s="18">
        <f>'[1]Conpet Phase II'!$F$63</f>
        <v>22463</v>
      </c>
    </row>
    <row r="47" spans="1:17" x14ac:dyDescent="0.3">
      <c r="A47" s="2"/>
      <c r="B47" s="15" t="s">
        <v>142</v>
      </c>
      <c r="C47" s="23" t="s">
        <v>143</v>
      </c>
      <c r="D47" s="23"/>
      <c r="E47" s="17">
        <v>15</v>
      </c>
      <c r="F47" s="17">
        <v>14</v>
      </c>
      <c r="G47" s="15" t="s">
        <v>111</v>
      </c>
      <c r="H47" s="16" t="s">
        <v>144</v>
      </c>
      <c r="I47" s="15">
        <v>0.6</v>
      </c>
      <c r="J47" s="15">
        <v>64</v>
      </c>
      <c r="K47" s="17">
        <v>190</v>
      </c>
      <c r="L47" s="17">
        <v>14459</v>
      </c>
      <c r="M47" s="16" t="s">
        <v>145</v>
      </c>
      <c r="N47" s="15">
        <v>0.6</v>
      </c>
      <c r="O47" s="15">
        <v>51</v>
      </c>
      <c r="P47" s="17">
        <v>200</v>
      </c>
      <c r="Q47" s="17">
        <v>14949</v>
      </c>
    </row>
    <row r="48" spans="1:17" x14ac:dyDescent="0.3">
      <c r="A48" s="9"/>
      <c r="B48" s="15" t="s">
        <v>146</v>
      </c>
      <c r="C48" s="16" t="s">
        <v>147</v>
      </c>
      <c r="D48" s="15" t="s">
        <v>138</v>
      </c>
      <c r="E48" s="17">
        <v>23</v>
      </c>
      <c r="F48" s="17">
        <v>14</v>
      </c>
      <c r="G48" s="17" t="str">
        <f>L48&amp;" / "&amp;Q48</f>
        <v>22463 / 23471</v>
      </c>
      <c r="H48" s="25" t="s">
        <v>144</v>
      </c>
      <c r="I48" s="17">
        <v>0.3</v>
      </c>
      <c r="J48" s="30" t="s">
        <v>148</v>
      </c>
      <c r="K48" s="17">
        <v>390</v>
      </c>
      <c r="L48" s="18">
        <f>'[1]Conpet Phase II'!$F$63</f>
        <v>22463</v>
      </c>
      <c r="M48" s="25" t="s">
        <v>149</v>
      </c>
      <c r="N48" s="17">
        <v>0.3</v>
      </c>
      <c r="O48" s="31" t="s">
        <v>150</v>
      </c>
      <c r="P48" s="17">
        <v>160</v>
      </c>
      <c r="Q48" s="18">
        <f>'[1]Conpet Phase II'!$G$63</f>
        <v>23471</v>
      </c>
    </row>
    <row r="49" spans="1:17" x14ac:dyDescent="0.3">
      <c r="A49" s="2"/>
      <c r="B49" s="15" t="s">
        <v>151</v>
      </c>
      <c r="C49" s="23" t="s">
        <v>152</v>
      </c>
      <c r="D49" s="23"/>
      <c r="E49" s="17">
        <v>15</v>
      </c>
      <c r="F49" s="17">
        <v>14</v>
      </c>
      <c r="G49" s="15" t="s">
        <v>122</v>
      </c>
      <c r="H49" s="25" t="s">
        <v>145</v>
      </c>
      <c r="I49" s="15">
        <v>1.2</v>
      </c>
      <c r="J49" s="15">
        <v>26</v>
      </c>
      <c r="K49" s="17">
        <v>150</v>
      </c>
      <c r="L49" s="15">
        <v>14949</v>
      </c>
      <c r="M49" s="23" t="s">
        <v>153</v>
      </c>
      <c r="N49" s="15">
        <v>1.2</v>
      </c>
      <c r="O49" s="15">
        <v>67</v>
      </c>
      <c r="P49" s="17">
        <v>220</v>
      </c>
      <c r="Q49" s="17">
        <v>14459</v>
      </c>
    </row>
    <row r="50" spans="1:17" x14ac:dyDescent="0.3">
      <c r="A50" s="2"/>
      <c r="B50" s="15" t="s">
        <v>154</v>
      </c>
      <c r="C50" s="23" t="s">
        <v>155</v>
      </c>
      <c r="D50" s="23"/>
      <c r="E50" s="17">
        <v>15</v>
      </c>
      <c r="F50" s="17">
        <v>14</v>
      </c>
      <c r="G50" s="17" t="s">
        <v>111</v>
      </c>
      <c r="H50" s="24" t="s">
        <v>153</v>
      </c>
      <c r="I50" s="15">
        <v>1.2</v>
      </c>
      <c r="J50" s="15">
        <v>35</v>
      </c>
      <c r="K50" s="17">
        <v>140</v>
      </c>
      <c r="L50" s="15">
        <v>14459</v>
      </c>
      <c r="M50" s="24" t="s">
        <v>156</v>
      </c>
      <c r="N50" s="15">
        <v>1.2</v>
      </c>
      <c r="O50" s="17">
        <v>50</v>
      </c>
      <c r="P50" s="17">
        <v>200</v>
      </c>
      <c r="Q50" s="17">
        <v>14949</v>
      </c>
    </row>
    <row r="51" spans="1:17" x14ac:dyDescent="0.3">
      <c r="A51" s="2"/>
      <c r="B51" s="15" t="s">
        <v>157</v>
      </c>
      <c r="C51" s="24" t="s">
        <v>158</v>
      </c>
      <c r="D51" s="23"/>
      <c r="E51" s="17">
        <v>15</v>
      </c>
      <c r="F51" s="17">
        <v>14</v>
      </c>
      <c r="G51" s="17" t="s">
        <v>111</v>
      </c>
      <c r="H51" s="25" t="s">
        <v>153</v>
      </c>
      <c r="I51" s="15">
        <v>1.2</v>
      </c>
      <c r="J51" s="15">
        <v>77</v>
      </c>
      <c r="K51" s="17">
        <v>220</v>
      </c>
      <c r="L51" s="15">
        <v>14459</v>
      </c>
      <c r="M51" s="24" t="s">
        <v>159</v>
      </c>
      <c r="N51" s="15">
        <v>1.2</v>
      </c>
      <c r="O51" s="15">
        <v>55</v>
      </c>
      <c r="P51" s="17">
        <v>160</v>
      </c>
      <c r="Q51" s="17">
        <v>14949</v>
      </c>
    </row>
    <row r="52" spans="1:17" x14ac:dyDescent="0.3">
      <c r="A52" s="2"/>
      <c r="B52" s="17" t="s">
        <v>160</v>
      </c>
      <c r="C52" s="24" t="s">
        <v>161</v>
      </c>
      <c r="D52" s="23"/>
      <c r="E52" s="17">
        <v>23</v>
      </c>
      <c r="F52" s="17">
        <v>14</v>
      </c>
      <c r="G52" s="17" t="s">
        <v>38</v>
      </c>
      <c r="H52" s="25" t="s">
        <v>153</v>
      </c>
      <c r="I52" s="15">
        <v>0.3</v>
      </c>
      <c r="J52" s="15">
        <v>44</v>
      </c>
      <c r="K52" s="17">
        <v>160</v>
      </c>
      <c r="L52" s="15">
        <v>23471</v>
      </c>
      <c r="M52" s="24" t="s">
        <v>162</v>
      </c>
      <c r="N52" s="15">
        <v>0.3</v>
      </c>
      <c r="O52" s="15">
        <v>21</v>
      </c>
      <c r="P52" s="17">
        <v>80</v>
      </c>
      <c r="Q52" s="17">
        <v>22463</v>
      </c>
    </row>
    <row r="53" spans="1:17" x14ac:dyDescent="0.3">
      <c r="A53" s="2"/>
      <c r="B53" s="17" t="s">
        <v>163</v>
      </c>
      <c r="C53" s="23" t="s">
        <v>164</v>
      </c>
      <c r="D53" s="23"/>
      <c r="E53" s="17">
        <v>23</v>
      </c>
      <c r="F53" s="17">
        <v>14</v>
      </c>
      <c r="G53" s="17" t="s">
        <v>38</v>
      </c>
      <c r="H53" s="25" t="s">
        <v>156</v>
      </c>
      <c r="I53" s="15">
        <v>0.3</v>
      </c>
      <c r="J53" s="15">
        <v>39</v>
      </c>
      <c r="K53" s="17">
        <v>170</v>
      </c>
      <c r="L53" s="15">
        <v>23471</v>
      </c>
      <c r="M53" s="23" t="s">
        <v>165</v>
      </c>
      <c r="N53" s="15">
        <v>0.3</v>
      </c>
      <c r="O53" s="15">
        <v>33</v>
      </c>
      <c r="P53" s="17">
        <v>160</v>
      </c>
      <c r="Q53" s="17">
        <v>22463</v>
      </c>
    </row>
    <row r="54" spans="1:17" x14ac:dyDescent="0.3">
      <c r="A54" s="2"/>
      <c r="B54" s="32"/>
      <c r="C54" s="33"/>
      <c r="D54" s="33"/>
      <c r="E54" s="33"/>
      <c r="F54" s="33"/>
      <c r="G54" s="33"/>
      <c r="H54" s="33"/>
      <c r="I54" s="33"/>
      <c r="J54" s="33"/>
      <c r="K54" s="37" t="s">
        <v>166</v>
      </c>
      <c r="L54" s="33"/>
      <c r="M54" s="33"/>
      <c r="N54" s="33"/>
      <c r="O54" s="33"/>
      <c r="P54" s="37" t="s">
        <v>166</v>
      </c>
      <c r="Q54" s="32"/>
    </row>
    <row r="55" spans="1:17" x14ac:dyDescent="0.3">
      <c r="A55" s="2"/>
      <c r="B55" s="32"/>
      <c r="C55" s="33"/>
      <c r="D55" s="34"/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33"/>
      <c r="P55" s="35"/>
      <c r="Q55" s="32"/>
    </row>
    <row r="56" spans="1:17" x14ac:dyDescent="0.3">
      <c r="A56" s="2"/>
      <c r="B56" s="32"/>
      <c r="C56" s="33"/>
      <c r="D56" s="36"/>
      <c r="E56" s="33"/>
      <c r="F56" s="33"/>
      <c r="G56" s="34"/>
      <c r="H56" s="33"/>
      <c r="I56" s="33"/>
      <c r="J56" s="33"/>
      <c r="K56" s="33"/>
      <c r="L56" s="33"/>
      <c r="M56" s="33"/>
      <c r="N56" s="33"/>
      <c r="O56" s="33"/>
      <c r="P56" s="33"/>
      <c r="Q56" s="32"/>
    </row>
    <row r="57" spans="1:17" x14ac:dyDescent="0.3">
      <c r="A57" s="2"/>
      <c r="B57" s="7"/>
      <c r="C57" s="6"/>
      <c r="D57" s="10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7"/>
    </row>
    <row r="58" spans="1:17" x14ac:dyDescent="0.3">
      <c r="A58" s="2"/>
      <c r="B58" s="7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7"/>
    </row>
  </sheetData>
  <conditionalFormatting sqref="N3:N4 N8:N37 N46 N48 I3:I4 I8:I37 I46 I48">
    <cfRule type="cellIs" dxfId="2" priority="26" stopIfTrue="1" operator="notEqual">
      <formula>#REF!</formula>
    </cfRule>
  </conditionalFormatting>
  <conditionalFormatting sqref="C18:C37 C46 C48">
    <cfRule type="expression" dxfId="1" priority="51" stopIfTrue="1">
      <formula>NOT(N18=I18)</formula>
    </cfRule>
  </conditionalFormatting>
  <conditionalFormatting sqref="C3:C4 C8:C17">
    <cfRule type="expression" dxfId="0" priority="54" stopIfTrue="1">
      <formula>NOT(I3=N3)</formula>
    </cfRule>
  </conditionalFormatting>
  <pageMargins left="0.23622047244094491" right="0.23622047244094491" top="0" bottom="0" header="0.31496062992125984" footer="0.31496062992125984"/>
  <pageSetup paperSize="8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Emanuel Avramescu</dc:creator>
  <cp:lastModifiedBy>Emanuel Avramescu</cp:lastModifiedBy>
  <cp:lastPrinted>2023-07-25T18:56:55Z</cp:lastPrinted>
  <dcterms:created xsi:type="dcterms:W3CDTF">2023-07-25T18:34:26Z</dcterms:created>
  <dcterms:modified xsi:type="dcterms:W3CDTF">2023-07-25T18:59:45Z</dcterms:modified>
</cp:coreProperties>
</file>