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14355" windowHeight="2580" tabRatio="944"/>
  </bookViews>
  <sheets>
    <sheet name="centralizator" sheetId="7" r:id="rId1"/>
    <sheet name="fundatia F1" sheetId="15" r:id="rId2"/>
    <sheet name="placa parter" sheetId="11" r:id="rId3"/>
    <sheet name="placa etaj" sheetId="13" r:id="rId4"/>
  </sheets>
  <calcPr calcId="144525"/>
</workbook>
</file>

<file path=xl/calcChain.xml><?xml version="1.0" encoding="utf-8"?>
<calcChain xmlns="http://schemas.openxmlformats.org/spreadsheetml/2006/main">
  <c r="F26" i="15" l="1"/>
  <c r="F24" i="15" l="1"/>
  <c r="F25" i="15"/>
  <c r="F28" i="15" s="1"/>
  <c r="F30" i="15" s="1"/>
  <c r="F23" i="15"/>
  <c r="G22" i="15"/>
  <c r="F31" i="15" l="1"/>
  <c r="F32" i="15"/>
  <c r="G21" i="15"/>
  <c r="I20" i="15"/>
  <c r="I11" i="15"/>
  <c r="I17" i="15"/>
  <c r="I18" i="15"/>
  <c r="I19" i="15"/>
  <c r="I16" i="15"/>
  <c r="H12" i="15"/>
  <c r="H10" i="15"/>
  <c r="G14" i="15"/>
  <c r="G15" i="15"/>
  <c r="G13" i="15"/>
  <c r="G28" i="15" l="1"/>
  <c r="G30" i="15" s="1"/>
  <c r="G31" i="15" s="1"/>
  <c r="G32" i="15" s="1"/>
  <c r="H28" i="15"/>
  <c r="H30" i="15" s="1"/>
  <c r="I28" i="15"/>
  <c r="I30" i="15" s="1"/>
  <c r="I31" i="15" s="1"/>
  <c r="I32" i="15" s="1"/>
  <c r="H31" i="15"/>
  <c r="H32" i="15" s="1"/>
  <c r="F33" i="15" l="1"/>
  <c r="H20" i="7"/>
  <c r="I20" i="7"/>
  <c r="G20" i="7"/>
  <c r="F9" i="13"/>
  <c r="F10" i="13"/>
  <c r="F12" i="13" l="1"/>
  <c r="F14" i="13" s="1"/>
  <c r="F16" i="13" s="1"/>
  <c r="F17" i="13" s="1"/>
  <c r="F15" i="13"/>
  <c r="I15" i="7"/>
  <c r="H15" i="7"/>
  <c r="G15" i="7"/>
  <c r="H38" i="7" l="1"/>
  <c r="I38" i="7" s="1"/>
  <c r="H37" i="7"/>
  <c r="I37" i="7" s="1"/>
  <c r="F9" i="11" l="1"/>
  <c r="F14" i="11" s="1"/>
  <c r="F16" i="11" s="1"/>
  <c r="F17" i="11" l="1"/>
  <c r="F18" i="11" s="1"/>
  <c r="F19" i="11" s="1"/>
  <c r="I23" i="7" l="1"/>
  <c r="H23" i="7"/>
  <c r="G23" i="7"/>
</calcChain>
</file>

<file path=xl/sharedStrings.xml><?xml version="1.0" encoding="utf-8"?>
<sst xmlns="http://schemas.openxmlformats.org/spreadsheetml/2006/main" count="107" uniqueCount="70">
  <si>
    <t>ELEMENT</t>
  </si>
  <si>
    <t>MARCA</t>
  </si>
  <si>
    <t>DIAMETRUL</t>
  </si>
  <si>
    <t>LUNGIMEA
UNEI
BARE
(m)</t>
  </si>
  <si>
    <t>BUCATI</t>
  </si>
  <si>
    <t>φ8</t>
  </si>
  <si>
    <t>φ10</t>
  </si>
  <si>
    <t>PC52</t>
  </si>
  <si>
    <r>
      <t xml:space="preserve">LUNGIMI PE </t>
    </r>
    <r>
      <rPr>
        <b/>
        <sz val="11"/>
        <color theme="1"/>
        <rFont val="Calibri"/>
        <family val="2"/>
      </rPr>
      <t>Φ</t>
    </r>
  </si>
  <si>
    <t>global</t>
  </si>
  <si>
    <t>TOTAL LUNGIMI PE DIAMETRU (m)</t>
  </si>
  <si>
    <t>GREUTATE PE ml (kg/m)</t>
  </si>
  <si>
    <t>GREUTATE PE DIAMETRU (kg)</t>
  </si>
  <si>
    <t>PIERDERI TEHNOLOGICE 3%</t>
  </si>
  <si>
    <t>TOTAL PE DIAMETRU (kg)</t>
  </si>
  <si>
    <t>TOTAL GENERAL (kg)</t>
  </si>
  <si>
    <t>φ14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</si>
  <si>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PENTRU O EXECUTIE CAT MAI PRECISA A LUCRARII, EXECUTANTUL ARE 
RESPONSABILITATEA DE A VERIFICA PE SANTIER CANTITATILE ESTIMATE DE PROIECTANT</t>
    </r>
  </si>
  <si>
    <t>φ12</t>
  </si>
  <si>
    <t>nr.crt.</t>
  </si>
  <si>
    <t>Descriere articol</t>
  </si>
  <si>
    <t>beton</t>
  </si>
  <si>
    <t>cofraj</t>
  </si>
  <si>
    <t>armatura</t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</si>
  <si>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</si>
  <si>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</si>
  <si>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(kg)</t>
  </si>
  <si>
    <t>FUNDATII</t>
  </si>
  <si>
    <t>Beton simplu in fundatii C8/10</t>
  </si>
  <si>
    <t>Total Fundatii</t>
  </si>
  <si>
    <t>TOTAL GENERAL</t>
  </si>
  <si>
    <t>PLANSEU</t>
  </si>
  <si>
    <t>Total Planseu</t>
  </si>
  <si>
    <t>EXTRAS DE ARMARE PLACA PARTER</t>
  </si>
  <si>
    <t>PLACA 
PARTER</t>
  </si>
  <si>
    <r>
      <t xml:space="preserve">L PE </t>
    </r>
    <r>
      <rPr>
        <b/>
        <sz val="11"/>
        <color theme="1"/>
        <rFont val="Calibri"/>
        <family val="2"/>
      </rPr>
      <t>Φ</t>
    </r>
  </si>
  <si>
    <t>Placa parter</t>
  </si>
  <si>
    <t>Piesa</t>
  </si>
  <si>
    <t>Obiect</t>
  </si>
  <si>
    <t>Dimensiuni (mm)</t>
  </si>
  <si>
    <t>Buc</t>
  </si>
  <si>
    <t>Greutate (kg)</t>
  </si>
  <si>
    <t>t</t>
  </si>
  <si>
    <t>b</t>
  </si>
  <si>
    <t>L</t>
  </si>
  <si>
    <t>/ml</t>
  </si>
  <si>
    <t>/buc</t>
  </si>
  <si>
    <t>total</t>
  </si>
  <si>
    <t>bulon</t>
  </si>
  <si>
    <t>M42</t>
  </si>
  <si>
    <t>t.g.</t>
  </si>
  <si>
    <t>saiba</t>
  </si>
  <si>
    <t>piulita</t>
  </si>
  <si>
    <t>EXTRAS DE ARMARE PLACA ETAJ</t>
  </si>
  <si>
    <t>plasa</t>
  </si>
  <si>
    <t>dorn</t>
  </si>
  <si>
    <t>Placa etaj</t>
  </si>
  <si>
    <t>EXTRAS DE ARMARE
FUNDATIA F1 + GRINZI FUNDARE</t>
  </si>
  <si>
    <t>FUNDATIA F1+ GF</t>
  </si>
  <si>
    <t>Beneficiar : S.C. CONPET S.A.</t>
  </si>
  <si>
    <t>LABORAOTR METROLOGIE</t>
  </si>
  <si>
    <t>PLOIESTI</t>
  </si>
  <si>
    <t>Beton armat in fundatii  C20/25</t>
  </si>
  <si>
    <t>capra</t>
  </si>
  <si>
    <t>Sapatura</t>
  </si>
  <si>
    <t>Pietris margaritar</t>
  </si>
  <si>
    <t>Polistiren extrudat 5 cm</t>
  </si>
  <si>
    <t>Folie polietilena</t>
  </si>
  <si>
    <t>Pardoseala 5 cm</t>
  </si>
  <si>
    <r>
      <t>tabla cutata H</t>
    </r>
    <r>
      <rPr>
        <vertAlign val="subscript"/>
        <sz val="11"/>
        <color theme="1"/>
        <rFont val="Calibri"/>
        <family val="2"/>
        <scheme val="minor"/>
      </rPr>
      <t>nervura</t>
    </r>
    <r>
      <rPr>
        <sz val="11"/>
        <color theme="1"/>
        <rFont val="Calibri"/>
        <family val="2"/>
        <scheme val="minor"/>
      </rPr>
      <t>=100mm , t</t>
    </r>
    <r>
      <rPr>
        <vertAlign val="subscript"/>
        <sz val="11"/>
        <color theme="1"/>
        <rFont val="Calibri"/>
        <family val="2"/>
        <scheme val="minor"/>
      </rPr>
      <t>nervura</t>
    </r>
    <r>
      <rPr>
        <sz val="11"/>
        <color theme="1"/>
        <rFont val="Calibri"/>
        <family val="2"/>
        <scheme val="minor"/>
      </rPr>
      <t>=0.8 mm S=250 m</t>
    </r>
    <r>
      <rPr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</si>
</sst>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 quotePrefix="1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1" fontId="3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0" workbookViewId="0">
      <selection activeCell="N40" sqref="N40"/>
    </sheetView>
  </sheetViews>
  <sheetFormatPr defaultRowHeight="15" x14ac:dyDescent="0.25"/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41" t="s">
        <v>59</v>
      </c>
      <c r="B2" s="41"/>
      <c r="C2" s="41"/>
      <c r="D2" s="41"/>
      <c r="E2" s="4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42" t="s">
        <v>60</v>
      </c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3" t="s">
        <v>61</v>
      </c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31" t="s">
        <v>19</v>
      </c>
      <c r="B9" s="31" t="s">
        <v>20</v>
      </c>
      <c r="C9" s="31"/>
      <c r="D9" s="31"/>
      <c r="E9" s="31"/>
      <c r="F9" s="31"/>
      <c r="G9" s="5" t="s">
        <v>21</v>
      </c>
      <c r="H9" s="5" t="s">
        <v>22</v>
      </c>
      <c r="I9" s="5" t="s">
        <v>23</v>
      </c>
    </row>
    <row r="10" spans="1:9" ht="17.25" x14ac:dyDescent="0.25">
      <c r="A10" s="31"/>
      <c r="B10" s="31"/>
      <c r="C10" s="31"/>
      <c r="D10" s="31"/>
      <c r="E10" s="31"/>
      <c r="F10" s="31"/>
      <c r="G10" s="5" t="s">
        <v>24</v>
      </c>
      <c r="H10" s="5" t="s">
        <v>25</v>
      </c>
      <c r="I10" s="5" t="s">
        <v>26</v>
      </c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5">
        <v>1</v>
      </c>
      <c r="B12" s="31" t="s">
        <v>27</v>
      </c>
      <c r="C12" s="31"/>
      <c r="D12" s="31"/>
      <c r="E12" s="31"/>
      <c r="F12" s="31"/>
      <c r="G12" s="31"/>
      <c r="H12" s="31"/>
      <c r="I12" s="31"/>
    </row>
    <row r="13" spans="1:9" x14ac:dyDescent="0.25">
      <c r="A13" s="6">
        <v>1.1000000000000001</v>
      </c>
      <c r="B13" s="30" t="s">
        <v>28</v>
      </c>
      <c r="C13" s="30"/>
      <c r="D13" s="30"/>
      <c r="E13" s="30"/>
      <c r="F13" s="30"/>
      <c r="G13" s="6">
        <v>8</v>
      </c>
      <c r="H13" s="6"/>
      <c r="I13" s="6"/>
    </row>
    <row r="14" spans="1:9" x14ac:dyDescent="0.25">
      <c r="A14" s="6">
        <v>1.2</v>
      </c>
      <c r="B14" s="30" t="s">
        <v>62</v>
      </c>
      <c r="C14" s="30"/>
      <c r="D14" s="30"/>
      <c r="E14" s="30"/>
      <c r="F14" s="30"/>
      <c r="G14" s="6">
        <v>80</v>
      </c>
      <c r="H14" s="6">
        <v>350</v>
      </c>
      <c r="I14" s="6">
        <v>6251</v>
      </c>
    </row>
    <row r="15" spans="1:9" x14ac:dyDescent="0.25">
      <c r="A15" s="31" t="s">
        <v>29</v>
      </c>
      <c r="B15" s="31"/>
      <c r="C15" s="31"/>
      <c r="D15" s="31"/>
      <c r="E15" s="31"/>
      <c r="F15" s="31"/>
      <c r="G15" s="5">
        <f>SUM(G13:G14)</f>
        <v>88</v>
      </c>
      <c r="H15" s="11">
        <f>SUM(H13:H14)</f>
        <v>350</v>
      </c>
      <c r="I15" s="5">
        <f>SUM(I13:I14)</f>
        <v>6251</v>
      </c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5">
        <v>2</v>
      </c>
      <c r="B17" s="31" t="s">
        <v>31</v>
      </c>
      <c r="C17" s="31"/>
      <c r="D17" s="31"/>
      <c r="E17" s="31"/>
      <c r="F17" s="31"/>
      <c r="G17" s="31"/>
      <c r="H17" s="31"/>
      <c r="I17" s="31"/>
    </row>
    <row r="18" spans="1:9" x14ac:dyDescent="0.25">
      <c r="A18" s="6">
        <v>2.1</v>
      </c>
      <c r="B18" s="30" t="s">
        <v>36</v>
      </c>
      <c r="C18" s="30"/>
      <c r="D18" s="30"/>
      <c r="E18" s="30"/>
      <c r="F18" s="30"/>
      <c r="G18" s="6">
        <v>80</v>
      </c>
      <c r="H18" s="6"/>
      <c r="I18" s="6">
        <v>8300</v>
      </c>
    </row>
    <row r="19" spans="1:9" x14ac:dyDescent="0.25">
      <c r="A19" s="15">
        <v>2.2000000000000002</v>
      </c>
      <c r="B19" s="44" t="s">
        <v>56</v>
      </c>
      <c r="C19" s="45"/>
      <c r="D19" s="45"/>
      <c r="E19" s="45"/>
      <c r="F19" s="46"/>
      <c r="G19" s="15">
        <v>15</v>
      </c>
      <c r="H19" s="15"/>
      <c r="I19" s="15">
        <v>2490</v>
      </c>
    </row>
    <row r="20" spans="1:9" x14ac:dyDescent="0.25">
      <c r="A20" s="31" t="s">
        <v>32</v>
      </c>
      <c r="B20" s="31"/>
      <c r="C20" s="31"/>
      <c r="D20" s="31"/>
      <c r="E20" s="31"/>
      <c r="F20" s="31"/>
      <c r="G20" s="5">
        <f>SUM(G18:G19)</f>
        <v>95</v>
      </c>
      <c r="H20" s="5">
        <f>SUM(H18:H19)</f>
        <v>0</v>
      </c>
      <c r="I20" s="5">
        <f>SUM(I18:I19)</f>
        <v>10790</v>
      </c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8.75" x14ac:dyDescent="0.25">
      <c r="A23" s="32" t="s">
        <v>30</v>
      </c>
      <c r="B23" s="32"/>
      <c r="C23" s="32"/>
      <c r="D23" s="32"/>
      <c r="E23" s="32"/>
      <c r="F23" s="32"/>
      <c r="G23" s="5">
        <f>G15+G20</f>
        <v>183</v>
      </c>
      <c r="H23" s="7">
        <f>H15+H20</f>
        <v>350</v>
      </c>
      <c r="I23" s="7">
        <f>I15+I20</f>
        <v>17041</v>
      </c>
    </row>
    <row r="24" spans="1:9" ht="18.75" x14ac:dyDescent="0.25">
      <c r="A24" s="28"/>
      <c r="B24" s="28"/>
      <c r="C24" s="28"/>
      <c r="D24" s="28"/>
      <c r="E24" s="28"/>
      <c r="F24" s="28"/>
      <c r="G24" s="29"/>
      <c r="H24" s="29"/>
      <c r="I24" s="29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7.25" customHeight="1" x14ac:dyDescent="0.25">
      <c r="A26" s="31" t="s">
        <v>19</v>
      </c>
      <c r="B26" s="35" t="s">
        <v>20</v>
      </c>
      <c r="C26" s="36"/>
      <c r="D26" s="36"/>
      <c r="E26" s="36"/>
      <c r="F26" s="36"/>
      <c r="G26" s="37"/>
      <c r="H26" s="33" t="s">
        <v>24</v>
      </c>
      <c r="I26" s="33" t="s">
        <v>25</v>
      </c>
    </row>
    <row r="27" spans="1:9" x14ac:dyDescent="0.25">
      <c r="A27" s="31"/>
      <c r="B27" s="38"/>
      <c r="C27" s="39"/>
      <c r="D27" s="39"/>
      <c r="E27" s="39"/>
      <c r="F27" s="39"/>
      <c r="G27" s="40"/>
      <c r="H27" s="34"/>
      <c r="I27" s="34"/>
    </row>
    <row r="28" spans="1:9" x14ac:dyDescent="0.25">
      <c r="A28" s="27">
        <v>3</v>
      </c>
      <c r="B28" s="30" t="s">
        <v>64</v>
      </c>
      <c r="C28" s="30"/>
      <c r="D28" s="30"/>
      <c r="E28" s="30"/>
      <c r="F28" s="30"/>
      <c r="G28" s="30"/>
      <c r="H28" s="27">
        <v>150</v>
      </c>
      <c r="I28" s="27"/>
    </row>
    <row r="29" spans="1:9" x14ac:dyDescent="0.25">
      <c r="A29" s="27">
        <v>4</v>
      </c>
      <c r="B29" s="30" t="s">
        <v>65</v>
      </c>
      <c r="C29" s="30"/>
      <c r="D29" s="30"/>
      <c r="E29" s="30"/>
      <c r="F29" s="30"/>
      <c r="G29" s="30"/>
      <c r="H29" s="27">
        <v>65</v>
      </c>
      <c r="I29" s="27"/>
    </row>
    <row r="30" spans="1:9" x14ac:dyDescent="0.25">
      <c r="A30" s="27">
        <v>5</v>
      </c>
      <c r="B30" s="30" t="s">
        <v>66</v>
      </c>
      <c r="C30" s="30"/>
      <c r="D30" s="30"/>
      <c r="E30" s="30"/>
      <c r="F30" s="30"/>
      <c r="G30" s="30"/>
      <c r="H30" s="27"/>
      <c r="I30" s="27">
        <v>400</v>
      </c>
    </row>
    <row r="31" spans="1:9" x14ac:dyDescent="0.25">
      <c r="A31" s="27">
        <v>6</v>
      </c>
      <c r="B31" s="30" t="s">
        <v>67</v>
      </c>
      <c r="C31" s="30"/>
      <c r="D31" s="30"/>
      <c r="E31" s="30"/>
      <c r="F31" s="30"/>
      <c r="G31" s="30"/>
      <c r="H31" s="27"/>
      <c r="I31" s="27">
        <v>400</v>
      </c>
    </row>
    <row r="32" spans="1:9" x14ac:dyDescent="0.25">
      <c r="A32" s="27">
        <v>7</v>
      </c>
      <c r="B32" s="30" t="s">
        <v>68</v>
      </c>
      <c r="C32" s="30"/>
      <c r="D32" s="30"/>
      <c r="E32" s="30"/>
      <c r="F32" s="30"/>
      <c r="G32" s="30"/>
      <c r="H32" s="27"/>
      <c r="I32" s="27">
        <v>430</v>
      </c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33" t="s">
        <v>37</v>
      </c>
      <c r="B35" s="33" t="s">
        <v>38</v>
      </c>
      <c r="C35" s="31" t="s">
        <v>39</v>
      </c>
      <c r="D35" s="31"/>
      <c r="E35" s="31"/>
      <c r="F35" s="31" t="s">
        <v>40</v>
      </c>
      <c r="G35" s="31" t="s">
        <v>41</v>
      </c>
      <c r="H35" s="31"/>
      <c r="I35" s="31"/>
    </row>
    <row r="36" spans="1:9" x14ac:dyDescent="0.25">
      <c r="A36" s="34"/>
      <c r="B36" s="34"/>
      <c r="C36" s="11" t="s">
        <v>42</v>
      </c>
      <c r="D36" s="11" t="s">
        <v>43</v>
      </c>
      <c r="E36" s="11" t="s">
        <v>44</v>
      </c>
      <c r="F36" s="31"/>
      <c r="G36" s="10" t="s">
        <v>45</v>
      </c>
      <c r="H36" s="10" t="s">
        <v>46</v>
      </c>
      <c r="I36" s="10" t="s">
        <v>47</v>
      </c>
    </row>
    <row r="37" spans="1:9" x14ac:dyDescent="0.25">
      <c r="A37" s="13" t="s">
        <v>48</v>
      </c>
      <c r="B37" s="13" t="s">
        <v>49</v>
      </c>
      <c r="C37" s="13"/>
      <c r="D37" s="13"/>
      <c r="E37" s="13">
        <v>1570</v>
      </c>
      <c r="F37" s="13">
        <v>60</v>
      </c>
      <c r="G37" s="14">
        <v>10.88</v>
      </c>
      <c r="H37" s="14">
        <f>G37*E37/1000</f>
        <v>17.081600000000002</v>
      </c>
      <c r="I37" s="14">
        <f>H37*F37</f>
        <v>1024.8960000000002</v>
      </c>
    </row>
    <row r="38" spans="1:9" x14ac:dyDescent="0.25">
      <c r="A38" s="13" t="s">
        <v>50</v>
      </c>
      <c r="B38" s="13"/>
      <c r="C38" s="13">
        <v>20</v>
      </c>
      <c r="D38" s="13">
        <v>130</v>
      </c>
      <c r="E38" s="13">
        <v>130</v>
      </c>
      <c r="F38" s="13">
        <v>60</v>
      </c>
      <c r="G38" s="14"/>
      <c r="H38" s="14">
        <f>C38*D38*E38*7850/10^9</f>
        <v>2.6533000000000002</v>
      </c>
      <c r="I38" s="14">
        <f>H38*F38</f>
        <v>159.19800000000001</v>
      </c>
    </row>
    <row r="39" spans="1:9" x14ac:dyDescent="0.25">
      <c r="A39" s="13" t="s">
        <v>51</v>
      </c>
      <c r="B39" s="13"/>
      <c r="C39" s="13">
        <v>10</v>
      </c>
      <c r="D39" s="13">
        <v>90</v>
      </c>
      <c r="E39" s="13">
        <v>90</v>
      </c>
      <c r="F39" s="13">
        <v>60</v>
      </c>
      <c r="G39" s="13"/>
      <c r="H39" s="13"/>
      <c r="I39" s="13"/>
    </row>
    <row r="40" spans="1:9" x14ac:dyDescent="0.25">
      <c r="A40" s="67" t="s">
        <v>52</v>
      </c>
      <c r="B40" s="67"/>
      <c r="C40" s="67"/>
      <c r="D40" s="67"/>
      <c r="E40" s="67"/>
      <c r="F40" s="67">
        <v>60</v>
      </c>
      <c r="G40" s="67"/>
      <c r="H40" s="67"/>
      <c r="I40" s="67"/>
    </row>
    <row r="41" spans="1:9" ht="18" x14ac:dyDescent="0.25">
      <c r="A41" s="68" t="s">
        <v>69</v>
      </c>
      <c r="B41" s="68"/>
      <c r="C41" s="68"/>
      <c r="D41" s="68"/>
      <c r="E41" s="68"/>
      <c r="F41" s="68"/>
      <c r="G41" s="68"/>
      <c r="H41" s="68"/>
      <c r="I41" s="68"/>
    </row>
  </sheetData>
  <mergeCells count="29">
    <mergeCell ref="A41:I41"/>
    <mergeCell ref="B19:F19"/>
    <mergeCell ref="B12:I12"/>
    <mergeCell ref="B13:F13"/>
    <mergeCell ref="B14:F14"/>
    <mergeCell ref="A15:F15"/>
    <mergeCell ref="B17:I17"/>
    <mergeCell ref="B18:F18"/>
    <mergeCell ref="A2:E2"/>
    <mergeCell ref="A4:I5"/>
    <mergeCell ref="A6:I6"/>
    <mergeCell ref="A9:A10"/>
    <mergeCell ref="B9:F10"/>
    <mergeCell ref="B32:G32"/>
    <mergeCell ref="G35:I35"/>
    <mergeCell ref="A23:F23"/>
    <mergeCell ref="A20:F20"/>
    <mergeCell ref="A35:A36"/>
    <mergeCell ref="B35:B36"/>
    <mergeCell ref="C35:E35"/>
    <mergeCell ref="F35:F36"/>
    <mergeCell ref="A26:A27"/>
    <mergeCell ref="B26:G27"/>
    <mergeCell ref="H26:H27"/>
    <mergeCell ref="I26:I27"/>
    <mergeCell ref="B28:G28"/>
    <mergeCell ref="B29:G29"/>
    <mergeCell ref="B30:G30"/>
    <mergeCell ref="B31:G31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R26" sqref="R26"/>
    </sheetView>
  </sheetViews>
  <sheetFormatPr defaultRowHeight="15" x14ac:dyDescent="0.25"/>
  <cols>
    <col min="1" max="3" width="9.140625" style="22"/>
    <col min="4" max="4" width="10.5703125" style="2" customWidth="1"/>
    <col min="5" max="5" width="9.140625" style="22"/>
    <col min="6" max="6" width="9.140625" style="24"/>
    <col min="7" max="9" width="9.140625" style="2"/>
    <col min="10" max="16384" width="9.140625" style="22"/>
  </cols>
  <sheetData>
    <row r="2" spans="1:9" x14ac:dyDescent="0.25">
      <c r="A2" s="47" t="s">
        <v>57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7"/>
      <c r="B3" s="48"/>
      <c r="C3" s="48"/>
      <c r="D3" s="48"/>
      <c r="E3" s="48"/>
      <c r="F3" s="48"/>
      <c r="G3" s="48"/>
      <c r="H3" s="48"/>
      <c r="I3" s="48"/>
    </row>
    <row r="4" spans="1:9" x14ac:dyDescent="0.25">
      <c r="A4" s="48"/>
      <c r="B4" s="48"/>
      <c r="C4" s="48"/>
      <c r="D4" s="48"/>
      <c r="E4" s="48"/>
      <c r="F4" s="48"/>
      <c r="G4" s="48"/>
      <c r="H4" s="48"/>
      <c r="I4" s="48"/>
    </row>
    <row r="6" spans="1:9" x14ac:dyDescent="0.25">
      <c r="A6" s="49" t="s">
        <v>0</v>
      </c>
      <c r="B6" s="49" t="s">
        <v>1</v>
      </c>
      <c r="C6" s="49" t="s">
        <v>2</v>
      </c>
      <c r="D6" s="50" t="s">
        <v>3</v>
      </c>
      <c r="E6" s="49" t="s">
        <v>4</v>
      </c>
      <c r="F6" s="53" t="s">
        <v>8</v>
      </c>
      <c r="G6" s="54"/>
      <c r="H6" s="54"/>
      <c r="I6" s="55"/>
    </row>
    <row r="7" spans="1:9" x14ac:dyDescent="0.25">
      <c r="A7" s="49"/>
      <c r="B7" s="49"/>
      <c r="C7" s="49"/>
      <c r="D7" s="51"/>
      <c r="E7" s="49"/>
      <c r="F7" s="53" t="s">
        <v>7</v>
      </c>
      <c r="G7" s="54"/>
      <c r="H7" s="54"/>
      <c r="I7" s="55"/>
    </row>
    <row r="8" spans="1:9" x14ac:dyDescent="0.25">
      <c r="A8" s="49"/>
      <c r="B8" s="49"/>
      <c r="C8" s="49"/>
      <c r="D8" s="51"/>
      <c r="E8" s="49"/>
      <c r="F8" s="52" t="s">
        <v>5</v>
      </c>
      <c r="G8" s="52" t="s">
        <v>6</v>
      </c>
      <c r="H8" s="52" t="s">
        <v>18</v>
      </c>
      <c r="I8" s="52" t="s">
        <v>16</v>
      </c>
    </row>
    <row r="9" spans="1:9" x14ac:dyDescent="0.25">
      <c r="A9" s="49"/>
      <c r="B9" s="49"/>
      <c r="C9" s="49"/>
      <c r="D9" s="51"/>
      <c r="E9" s="49"/>
      <c r="F9" s="51"/>
      <c r="G9" s="51"/>
      <c r="H9" s="51"/>
      <c r="I9" s="51"/>
    </row>
    <row r="10" spans="1:9" x14ac:dyDescent="0.25">
      <c r="A10" s="58" t="s">
        <v>58</v>
      </c>
      <c r="B10" s="21">
        <v>1</v>
      </c>
      <c r="C10" s="21">
        <v>12</v>
      </c>
      <c r="D10" s="14">
        <v>2.58</v>
      </c>
      <c r="E10" s="21">
        <v>165</v>
      </c>
      <c r="F10" s="23"/>
      <c r="G10" s="14"/>
      <c r="H10" s="14">
        <f>D10*E10</f>
        <v>425.7</v>
      </c>
      <c r="I10" s="14"/>
    </row>
    <row r="11" spans="1:9" x14ac:dyDescent="0.25">
      <c r="A11" s="59"/>
      <c r="B11" s="21">
        <v>2</v>
      </c>
      <c r="C11" s="21">
        <v>14</v>
      </c>
      <c r="D11" s="14">
        <v>1.98</v>
      </c>
      <c r="E11" s="21">
        <v>330</v>
      </c>
      <c r="F11" s="23"/>
      <c r="G11" s="14"/>
      <c r="H11" s="14"/>
      <c r="I11" s="14">
        <f>D11*E11</f>
        <v>653.4</v>
      </c>
    </row>
    <row r="12" spans="1:9" x14ac:dyDescent="0.25">
      <c r="A12" s="59"/>
      <c r="B12" s="21">
        <v>3</v>
      </c>
      <c r="C12" s="21">
        <v>12</v>
      </c>
      <c r="D12" s="14">
        <v>2.54</v>
      </c>
      <c r="E12" s="21">
        <v>165</v>
      </c>
      <c r="F12" s="23"/>
      <c r="G12" s="14"/>
      <c r="H12" s="14">
        <f>D12*E12</f>
        <v>419.1</v>
      </c>
      <c r="I12" s="14"/>
    </row>
    <row r="13" spans="1:9" x14ac:dyDescent="0.25">
      <c r="A13" s="59"/>
      <c r="B13" s="21">
        <v>4</v>
      </c>
      <c r="C13" s="21">
        <v>10</v>
      </c>
      <c r="D13" s="14">
        <v>5.9</v>
      </c>
      <c r="E13" s="21">
        <v>60</v>
      </c>
      <c r="F13" s="23"/>
      <c r="G13" s="14">
        <f>D13*E13</f>
        <v>354</v>
      </c>
      <c r="H13" s="14"/>
      <c r="I13" s="14"/>
    </row>
    <row r="14" spans="1:9" x14ac:dyDescent="0.25">
      <c r="A14" s="59"/>
      <c r="B14" s="21">
        <v>5</v>
      </c>
      <c r="C14" s="21">
        <v>10</v>
      </c>
      <c r="D14" s="14">
        <v>3.35</v>
      </c>
      <c r="E14" s="21">
        <v>135</v>
      </c>
      <c r="F14" s="23"/>
      <c r="G14" s="14">
        <f t="shared" ref="G14:G15" si="0">D14*E14</f>
        <v>452.25</v>
      </c>
      <c r="H14" s="14"/>
      <c r="I14" s="14"/>
    </row>
    <row r="15" spans="1:9" x14ac:dyDescent="0.25">
      <c r="A15" s="59"/>
      <c r="B15" s="21">
        <v>6</v>
      </c>
      <c r="C15" s="21">
        <v>10</v>
      </c>
      <c r="D15" s="14">
        <v>2.44</v>
      </c>
      <c r="E15" s="21">
        <v>120</v>
      </c>
      <c r="F15" s="23"/>
      <c r="G15" s="14">
        <f t="shared" si="0"/>
        <v>292.8</v>
      </c>
      <c r="H15" s="14"/>
      <c r="I15" s="14"/>
    </row>
    <row r="16" spans="1:9" x14ac:dyDescent="0.25">
      <c r="A16" s="59"/>
      <c r="B16" s="21">
        <v>7</v>
      </c>
      <c r="C16" s="21">
        <v>14</v>
      </c>
      <c r="D16" s="14">
        <v>3.86</v>
      </c>
      <c r="E16" s="21">
        <v>105</v>
      </c>
      <c r="F16" s="23"/>
      <c r="G16" s="14"/>
      <c r="H16" s="14"/>
      <c r="I16" s="14">
        <f>D16*E16</f>
        <v>405.3</v>
      </c>
    </row>
    <row r="17" spans="1:9" x14ac:dyDescent="0.25">
      <c r="A17" s="59"/>
      <c r="B17" s="21">
        <v>8</v>
      </c>
      <c r="C17" s="21">
        <v>14</v>
      </c>
      <c r="D17" s="14">
        <v>3.84</v>
      </c>
      <c r="E17" s="21">
        <v>105</v>
      </c>
      <c r="F17" s="23"/>
      <c r="G17" s="14"/>
      <c r="H17" s="14"/>
      <c r="I17" s="14">
        <f t="shared" ref="I17:I19" si="1">D17*E17</f>
        <v>403.2</v>
      </c>
    </row>
    <row r="18" spans="1:9" x14ac:dyDescent="0.25">
      <c r="A18" s="59"/>
      <c r="B18" s="21">
        <v>9</v>
      </c>
      <c r="C18" s="21">
        <v>14</v>
      </c>
      <c r="D18" s="14">
        <v>1.41</v>
      </c>
      <c r="E18" s="21">
        <v>30</v>
      </c>
      <c r="F18" s="23"/>
      <c r="G18" s="14"/>
      <c r="H18" s="14"/>
      <c r="I18" s="14">
        <f t="shared" si="1"/>
        <v>42.3</v>
      </c>
    </row>
    <row r="19" spans="1:9" x14ac:dyDescent="0.25">
      <c r="A19" s="59"/>
      <c r="B19" s="21">
        <v>10</v>
      </c>
      <c r="C19" s="21">
        <v>14</v>
      </c>
      <c r="D19" s="14">
        <v>1.4</v>
      </c>
      <c r="E19" s="21">
        <v>30</v>
      </c>
      <c r="F19" s="23"/>
      <c r="G19" s="14"/>
      <c r="H19" s="14"/>
      <c r="I19" s="14">
        <f t="shared" si="1"/>
        <v>42</v>
      </c>
    </row>
    <row r="20" spans="1:9" x14ac:dyDescent="0.25">
      <c r="A20" s="59"/>
      <c r="B20" s="21">
        <v>11</v>
      </c>
      <c r="C20" s="21">
        <v>14</v>
      </c>
      <c r="D20" s="14">
        <v>280</v>
      </c>
      <c r="E20" s="21" t="s">
        <v>9</v>
      </c>
      <c r="F20" s="23"/>
      <c r="G20" s="14"/>
      <c r="H20" s="14"/>
      <c r="I20" s="14">
        <f>D20</f>
        <v>280</v>
      </c>
    </row>
    <row r="21" spans="1:9" x14ac:dyDescent="0.25">
      <c r="A21" s="59"/>
      <c r="B21" s="21">
        <v>12</v>
      </c>
      <c r="C21" s="21">
        <v>10</v>
      </c>
      <c r="D21" s="14">
        <v>1.46</v>
      </c>
      <c r="E21" s="21">
        <v>700</v>
      </c>
      <c r="F21" s="23"/>
      <c r="G21" s="14">
        <f>D21*E21</f>
        <v>1022</v>
      </c>
      <c r="H21" s="14"/>
      <c r="I21" s="14"/>
    </row>
    <row r="22" spans="1:9" s="24" customFormat="1" x14ac:dyDescent="0.25">
      <c r="A22" s="59"/>
      <c r="B22" s="23">
        <v>13</v>
      </c>
      <c r="C22" s="23">
        <v>10</v>
      </c>
      <c r="D22" s="14">
        <v>1480</v>
      </c>
      <c r="E22" s="23" t="s">
        <v>9</v>
      </c>
      <c r="F22" s="23"/>
      <c r="G22" s="14">
        <f>D22</f>
        <v>1480</v>
      </c>
      <c r="H22" s="14"/>
      <c r="I22" s="14"/>
    </row>
    <row r="23" spans="1:9" s="24" customFormat="1" x14ac:dyDescent="0.25">
      <c r="A23" s="59"/>
      <c r="B23" s="23">
        <v>14</v>
      </c>
      <c r="C23" s="23">
        <v>8</v>
      </c>
      <c r="D23" s="14">
        <v>1.66</v>
      </c>
      <c r="E23" s="23">
        <v>430</v>
      </c>
      <c r="F23" s="23">
        <f>D23*E23</f>
        <v>713.8</v>
      </c>
      <c r="G23" s="14"/>
      <c r="H23" s="14"/>
      <c r="I23" s="14"/>
    </row>
    <row r="24" spans="1:9" s="24" customFormat="1" x14ac:dyDescent="0.25">
      <c r="A24" s="59"/>
      <c r="B24" s="23">
        <v>15</v>
      </c>
      <c r="C24" s="23">
        <v>8</v>
      </c>
      <c r="D24" s="14">
        <v>1.1000000000000001</v>
      </c>
      <c r="E24" s="23">
        <v>430</v>
      </c>
      <c r="F24" s="23">
        <f t="shared" ref="F24:F25" si="2">D24*E24</f>
        <v>473.00000000000006</v>
      </c>
      <c r="G24" s="14"/>
      <c r="H24" s="14"/>
      <c r="I24" s="14"/>
    </row>
    <row r="25" spans="1:9" s="24" customFormat="1" x14ac:dyDescent="0.25">
      <c r="A25" s="59"/>
      <c r="B25" s="23">
        <v>16</v>
      </c>
      <c r="C25" s="23">
        <v>8</v>
      </c>
      <c r="D25" s="14">
        <v>0.25</v>
      </c>
      <c r="E25" s="23">
        <v>430</v>
      </c>
      <c r="F25" s="23">
        <f t="shared" si="2"/>
        <v>107.5</v>
      </c>
      <c r="G25" s="14"/>
      <c r="H25" s="14"/>
      <c r="I25" s="14"/>
    </row>
    <row r="26" spans="1:9" s="26" customFormat="1" x14ac:dyDescent="0.25">
      <c r="A26" s="59"/>
      <c r="B26" s="25" t="s">
        <v>63</v>
      </c>
      <c r="C26" s="25">
        <v>8</v>
      </c>
      <c r="D26" s="14">
        <v>0.6</v>
      </c>
      <c r="E26" s="25">
        <v>1600</v>
      </c>
      <c r="F26" s="25">
        <f>D26*E26</f>
        <v>960</v>
      </c>
      <c r="G26" s="14"/>
      <c r="H26" s="14"/>
      <c r="I26" s="14"/>
    </row>
    <row r="27" spans="1:9" x14ac:dyDescent="0.25">
      <c r="A27" s="60"/>
      <c r="B27" s="21"/>
      <c r="C27" s="21"/>
      <c r="D27" s="14"/>
      <c r="E27" s="21"/>
      <c r="F27" s="23"/>
      <c r="G27" s="14"/>
      <c r="H27" s="14"/>
      <c r="I27" s="14"/>
    </row>
    <row r="28" spans="1:9" x14ac:dyDescent="0.25">
      <c r="A28" s="30" t="s">
        <v>10</v>
      </c>
      <c r="B28" s="30"/>
      <c r="C28" s="30"/>
      <c r="D28" s="30"/>
      <c r="E28" s="30"/>
      <c r="F28" s="14">
        <f>SUM(F10:F27)</f>
        <v>2254.3000000000002</v>
      </c>
      <c r="G28" s="14">
        <f>SUM(G10:G27)</f>
        <v>3601.05</v>
      </c>
      <c r="H28" s="14">
        <f>SUM(H10:H27)</f>
        <v>844.8</v>
      </c>
      <c r="I28" s="14">
        <f>SUM(I10:I27)</f>
        <v>1826.2</v>
      </c>
    </row>
    <row r="29" spans="1:9" x14ac:dyDescent="0.25">
      <c r="A29" s="30" t="s">
        <v>11</v>
      </c>
      <c r="B29" s="30"/>
      <c r="C29" s="30"/>
      <c r="D29" s="30"/>
      <c r="E29" s="30"/>
      <c r="F29" s="4">
        <v>0.39500000000000002</v>
      </c>
      <c r="G29" s="4">
        <v>0.61699999999999999</v>
      </c>
      <c r="H29" s="4">
        <v>0.88800000000000001</v>
      </c>
      <c r="I29" s="4">
        <v>1.208</v>
      </c>
    </row>
    <row r="30" spans="1:9" x14ac:dyDescent="0.25">
      <c r="A30" s="30" t="s">
        <v>12</v>
      </c>
      <c r="B30" s="30"/>
      <c r="C30" s="30"/>
      <c r="D30" s="30"/>
      <c r="E30" s="30"/>
      <c r="F30" s="14">
        <f>F28*F29</f>
        <v>890.44850000000008</v>
      </c>
      <c r="G30" s="14">
        <f>G28*G29</f>
        <v>2221.8478500000001</v>
      </c>
      <c r="H30" s="14">
        <f>H28*H29</f>
        <v>750.18239999999992</v>
      </c>
      <c r="I30" s="14">
        <f>I28*I29</f>
        <v>2206.0495999999998</v>
      </c>
    </row>
    <row r="31" spans="1:9" x14ac:dyDescent="0.25">
      <c r="A31" s="30" t="s">
        <v>13</v>
      </c>
      <c r="B31" s="30"/>
      <c r="C31" s="30"/>
      <c r="D31" s="30"/>
      <c r="E31" s="30"/>
      <c r="F31" s="14">
        <f>F30*3/100</f>
        <v>26.713455000000003</v>
      </c>
      <c r="G31" s="14">
        <f>G30*3/100</f>
        <v>66.65543550000001</v>
      </c>
      <c r="H31" s="14">
        <f>H30*3/100</f>
        <v>22.505472000000001</v>
      </c>
      <c r="I31" s="14">
        <f t="shared" ref="I31" si="3">I30*3/100</f>
        <v>66.181487999999987</v>
      </c>
    </row>
    <row r="32" spans="1:9" x14ac:dyDescent="0.25">
      <c r="A32" s="30" t="s">
        <v>14</v>
      </c>
      <c r="B32" s="30"/>
      <c r="C32" s="30"/>
      <c r="D32" s="30"/>
      <c r="E32" s="30"/>
      <c r="F32" s="14">
        <f>F30+F31</f>
        <v>917.16195500000003</v>
      </c>
      <c r="G32" s="14">
        <f>G30+G31</f>
        <v>2288.5032854999999</v>
      </c>
      <c r="H32" s="14">
        <f>H30+H31</f>
        <v>772.68787199999997</v>
      </c>
      <c r="I32" s="14">
        <f t="shared" ref="I32" si="4">I30+I31</f>
        <v>2272.231088</v>
      </c>
    </row>
    <row r="33" spans="1:9" ht="15.75" x14ac:dyDescent="0.25">
      <c r="A33" s="56" t="s">
        <v>15</v>
      </c>
      <c r="B33" s="56"/>
      <c r="C33" s="56"/>
      <c r="D33" s="56"/>
      <c r="E33" s="56"/>
      <c r="F33" s="61">
        <f>F32+G32+H32+I32</f>
        <v>6250.5842004999995</v>
      </c>
      <c r="G33" s="62"/>
      <c r="H33" s="62"/>
      <c r="I33" s="63"/>
    </row>
    <row r="35" spans="1:9" x14ac:dyDescent="0.25">
      <c r="A35" s="57" t="s">
        <v>17</v>
      </c>
      <c r="B35" s="30"/>
      <c r="C35" s="30"/>
      <c r="D35" s="30"/>
      <c r="E35" s="30"/>
      <c r="F35" s="30"/>
      <c r="G35" s="30"/>
      <c r="H35" s="30"/>
      <c r="I35" s="30"/>
    </row>
    <row r="36" spans="1:9" x14ac:dyDescent="0.25">
      <c r="A36" s="30"/>
      <c r="B36" s="30"/>
      <c r="C36" s="30"/>
      <c r="D36" s="30"/>
      <c r="E36" s="30"/>
      <c r="F36" s="30"/>
      <c r="G36" s="30"/>
      <c r="H36" s="30"/>
      <c r="I36" s="30"/>
    </row>
  </sheetData>
  <mergeCells count="21">
    <mergeCell ref="A32:E32"/>
    <mergeCell ref="A33:E33"/>
    <mergeCell ref="A35:I36"/>
    <mergeCell ref="I8:I9"/>
    <mergeCell ref="A10:A27"/>
    <mergeCell ref="A28:E28"/>
    <mergeCell ref="A29:E29"/>
    <mergeCell ref="A30:E30"/>
    <mergeCell ref="A31:E31"/>
    <mergeCell ref="F8:F9"/>
    <mergeCell ref="F33:I33"/>
    <mergeCell ref="A2:I4"/>
    <mergeCell ref="A6:A9"/>
    <mergeCell ref="B6:B9"/>
    <mergeCell ref="C6:C9"/>
    <mergeCell ref="D6:D9"/>
    <mergeCell ref="E6:E9"/>
    <mergeCell ref="G8:G9"/>
    <mergeCell ref="H8:H9"/>
    <mergeCell ref="F6:I6"/>
    <mergeCell ref="F7:I7"/>
  </mergeCells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L15" sqref="L15"/>
    </sheetView>
  </sheetViews>
  <sheetFormatPr defaultRowHeight="15" x14ac:dyDescent="0.25"/>
  <cols>
    <col min="1" max="3" width="9.140625" style="12"/>
    <col min="4" max="4" width="10.5703125" style="2" customWidth="1"/>
    <col min="5" max="5" width="9.140625" style="12"/>
    <col min="6" max="6" width="9.140625" style="2"/>
    <col min="7" max="16384" width="9.140625" style="12"/>
  </cols>
  <sheetData>
    <row r="2" spans="1:6" x14ac:dyDescent="0.25">
      <c r="A2" s="48" t="s">
        <v>33</v>
      </c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5" spans="1:6" x14ac:dyDescent="0.25">
      <c r="A5" s="49" t="s">
        <v>0</v>
      </c>
      <c r="B5" s="49" t="s">
        <v>1</v>
      </c>
      <c r="C5" s="49" t="s">
        <v>2</v>
      </c>
      <c r="D5" s="50" t="s">
        <v>3</v>
      </c>
      <c r="E5" s="49" t="s">
        <v>4</v>
      </c>
      <c r="F5" s="10" t="s">
        <v>35</v>
      </c>
    </row>
    <row r="6" spans="1:6" x14ac:dyDescent="0.25">
      <c r="A6" s="49"/>
      <c r="B6" s="49"/>
      <c r="C6" s="49"/>
      <c r="D6" s="51"/>
      <c r="E6" s="49"/>
      <c r="F6" s="10" t="s">
        <v>7</v>
      </c>
    </row>
    <row r="7" spans="1:6" x14ac:dyDescent="0.25">
      <c r="A7" s="49"/>
      <c r="B7" s="49"/>
      <c r="C7" s="49"/>
      <c r="D7" s="51"/>
      <c r="E7" s="49"/>
      <c r="F7" s="52" t="s">
        <v>5</v>
      </c>
    </row>
    <row r="8" spans="1:6" x14ac:dyDescent="0.25">
      <c r="A8" s="49"/>
      <c r="B8" s="49"/>
      <c r="C8" s="49"/>
      <c r="D8" s="51"/>
      <c r="E8" s="49"/>
      <c r="F8" s="51"/>
    </row>
    <row r="9" spans="1:6" x14ac:dyDescent="0.25">
      <c r="A9" s="64" t="s">
        <v>34</v>
      </c>
      <c r="B9" s="8">
        <v>1</v>
      </c>
      <c r="C9" s="8">
        <v>8</v>
      </c>
      <c r="D9" s="3">
        <v>20400</v>
      </c>
      <c r="E9" s="8" t="s">
        <v>9</v>
      </c>
      <c r="F9" s="3">
        <f>D9</f>
        <v>20400</v>
      </c>
    </row>
    <row r="10" spans="1:6" x14ac:dyDescent="0.25">
      <c r="A10" s="65"/>
      <c r="B10" s="8"/>
      <c r="C10" s="8"/>
      <c r="D10" s="3"/>
      <c r="E10" s="8"/>
      <c r="F10" s="3"/>
    </row>
    <row r="11" spans="1:6" s="20" customFormat="1" x14ac:dyDescent="0.25">
      <c r="A11" s="65"/>
      <c r="B11" s="19"/>
      <c r="C11" s="19"/>
      <c r="D11" s="14"/>
      <c r="E11" s="19"/>
      <c r="F11" s="14"/>
    </row>
    <row r="12" spans="1:6" s="20" customFormat="1" x14ac:dyDescent="0.25">
      <c r="A12" s="65"/>
      <c r="B12" s="19"/>
      <c r="C12" s="19"/>
      <c r="D12" s="14"/>
      <c r="E12" s="19"/>
      <c r="F12" s="14"/>
    </row>
    <row r="13" spans="1:6" x14ac:dyDescent="0.25">
      <c r="A13" s="66"/>
      <c r="B13" s="8"/>
      <c r="C13" s="8"/>
      <c r="D13" s="3"/>
      <c r="E13" s="8"/>
      <c r="F13" s="3"/>
    </row>
    <row r="14" spans="1:6" x14ac:dyDescent="0.25">
      <c r="A14" s="30" t="s">
        <v>10</v>
      </c>
      <c r="B14" s="30"/>
      <c r="C14" s="30"/>
      <c r="D14" s="30"/>
      <c r="E14" s="30"/>
      <c r="F14" s="3">
        <f>SUM(F9:F13)</f>
        <v>20400</v>
      </c>
    </row>
    <row r="15" spans="1:6" x14ac:dyDescent="0.25">
      <c r="A15" s="30" t="s">
        <v>11</v>
      </c>
      <c r="B15" s="30"/>
      <c r="C15" s="30"/>
      <c r="D15" s="30"/>
      <c r="E15" s="30"/>
      <c r="F15" s="4">
        <v>0.39500000000000002</v>
      </c>
    </row>
    <row r="16" spans="1:6" x14ac:dyDescent="0.25">
      <c r="A16" s="30" t="s">
        <v>12</v>
      </c>
      <c r="B16" s="30"/>
      <c r="C16" s="30"/>
      <c r="D16" s="30"/>
      <c r="E16" s="30"/>
      <c r="F16" s="3">
        <f>F14*F15</f>
        <v>8058</v>
      </c>
    </row>
    <row r="17" spans="1:6" x14ac:dyDescent="0.25">
      <c r="A17" s="30" t="s">
        <v>13</v>
      </c>
      <c r="B17" s="30"/>
      <c r="C17" s="30"/>
      <c r="D17" s="30"/>
      <c r="E17" s="30"/>
      <c r="F17" s="3">
        <f>F16*3/100</f>
        <v>241.74</v>
      </c>
    </row>
    <row r="18" spans="1:6" x14ac:dyDescent="0.25">
      <c r="A18" s="30" t="s">
        <v>14</v>
      </c>
      <c r="B18" s="30"/>
      <c r="C18" s="30"/>
      <c r="D18" s="30"/>
      <c r="E18" s="30"/>
      <c r="F18" s="3">
        <f>F16+F17</f>
        <v>8299.74</v>
      </c>
    </row>
    <row r="19" spans="1:6" ht="15.75" x14ac:dyDescent="0.25">
      <c r="A19" s="56" t="s">
        <v>15</v>
      </c>
      <c r="B19" s="56"/>
      <c r="C19" s="56"/>
      <c r="D19" s="56"/>
      <c r="E19" s="56"/>
      <c r="F19" s="9">
        <f>F18</f>
        <v>8299.74</v>
      </c>
    </row>
    <row r="21" spans="1:6" x14ac:dyDescent="0.25">
      <c r="A21" s="57" t="s">
        <v>17</v>
      </c>
      <c r="B21" s="30"/>
      <c r="C21" s="30"/>
      <c r="D21" s="30"/>
      <c r="E21" s="30"/>
      <c r="F21" s="30"/>
    </row>
    <row r="22" spans="1:6" x14ac:dyDescent="0.25">
      <c r="A22" s="30"/>
      <c r="B22" s="30"/>
      <c r="C22" s="30"/>
      <c r="D22" s="30"/>
      <c r="E22" s="30"/>
      <c r="F22" s="30"/>
    </row>
  </sheetData>
  <mergeCells count="15">
    <mergeCell ref="A18:E18"/>
    <mergeCell ref="A19:E19"/>
    <mergeCell ref="A21:F22"/>
    <mergeCell ref="A9:A13"/>
    <mergeCell ref="A14:E14"/>
    <mergeCell ref="A15:E15"/>
    <mergeCell ref="A16:E16"/>
    <mergeCell ref="A17:E17"/>
    <mergeCell ref="A2:F3"/>
    <mergeCell ref="A5:A8"/>
    <mergeCell ref="B5:B8"/>
    <mergeCell ref="C5:C8"/>
    <mergeCell ref="D5:D8"/>
    <mergeCell ref="E5:E8"/>
    <mergeCell ref="F7:F8"/>
  </mergeCells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31" sqref="F31"/>
    </sheetView>
  </sheetViews>
  <sheetFormatPr defaultRowHeight="15" x14ac:dyDescent="0.25"/>
  <cols>
    <col min="1" max="3" width="9.140625" style="18"/>
    <col min="4" max="4" width="10.5703125" style="2" customWidth="1"/>
    <col min="5" max="5" width="9.140625" style="18"/>
    <col min="6" max="6" width="9.140625" style="2"/>
    <col min="7" max="16384" width="9.140625" style="18"/>
  </cols>
  <sheetData>
    <row r="2" spans="1:6" x14ac:dyDescent="0.25">
      <c r="A2" s="48" t="s">
        <v>53</v>
      </c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5" spans="1:6" x14ac:dyDescent="0.25">
      <c r="A5" s="49" t="s">
        <v>0</v>
      </c>
      <c r="B5" s="49" t="s">
        <v>1</v>
      </c>
      <c r="C5" s="49" t="s">
        <v>2</v>
      </c>
      <c r="D5" s="50" t="s">
        <v>3</v>
      </c>
      <c r="E5" s="49" t="s">
        <v>4</v>
      </c>
      <c r="F5" s="17" t="s">
        <v>35</v>
      </c>
    </row>
    <row r="6" spans="1:6" x14ac:dyDescent="0.25">
      <c r="A6" s="49"/>
      <c r="B6" s="49"/>
      <c r="C6" s="49"/>
      <c r="D6" s="51"/>
      <c r="E6" s="49"/>
      <c r="F6" s="17" t="s">
        <v>7</v>
      </c>
    </row>
    <row r="7" spans="1:6" x14ac:dyDescent="0.25">
      <c r="A7" s="49"/>
      <c r="B7" s="49"/>
      <c r="C7" s="49"/>
      <c r="D7" s="51"/>
      <c r="E7" s="49"/>
      <c r="F7" s="52" t="s">
        <v>5</v>
      </c>
    </row>
    <row r="8" spans="1:6" x14ac:dyDescent="0.25">
      <c r="A8" s="49"/>
      <c r="B8" s="49"/>
      <c r="C8" s="49"/>
      <c r="D8" s="51"/>
      <c r="E8" s="49"/>
      <c r="F8" s="51"/>
    </row>
    <row r="9" spans="1:6" x14ac:dyDescent="0.25">
      <c r="A9" s="64" t="s">
        <v>34</v>
      </c>
      <c r="B9" s="15" t="s">
        <v>54</v>
      </c>
      <c r="C9" s="15">
        <v>8</v>
      </c>
      <c r="D9" s="14">
        <v>6000</v>
      </c>
      <c r="E9" s="15" t="s">
        <v>9</v>
      </c>
      <c r="F9" s="14">
        <f>D9</f>
        <v>6000</v>
      </c>
    </row>
    <row r="10" spans="1:6" x14ac:dyDescent="0.25">
      <c r="A10" s="65"/>
      <c r="B10" s="15" t="s">
        <v>55</v>
      </c>
      <c r="C10" s="15">
        <v>8</v>
      </c>
      <c r="D10" s="4">
        <v>0.12</v>
      </c>
      <c r="E10" s="15">
        <v>1000</v>
      </c>
      <c r="F10" s="14">
        <f>E10*D10</f>
        <v>120</v>
      </c>
    </row>
    <row r="11" spans="1:6" x14ac:dyDescent="0.25">
      <c r="A11" s="66"/>
      <c r="B11" s="15"/>
      <c r="C11" s="15"/>
      <c r="D11" s="14"/>
      <c r="E11" s="15"/>
      <c r="F11" s="14"/>
    </row>
    <row r="12" spans="1:6" x14ac:dyDescent="0.25">
      <c r="A12" s="30" t="s">
        <v>10</v>
      </c>
      <c r="B12" s="30"/>
      <c r="C12" s="30"/>
      <c r="D12" s="30"/>
      <c r="E12" s="30"/>
      <c r="F12" s="14">
        <f>SUM(F9:F11)</f>
        <v>6120</v>
      </c>
    </row>
    <row r="13" spans="1:6" x14ac:dyDescent="0.25">
      <c r="A13" s="30" t="s">
        <v>11</v>
      </c>
      <c r="B13" s="30"/>
      <c r="C13" s="30"/>
      <c r="D13" s="30"/>
      <c r="E13" s="30"/>
      <c r="F13" s="4">
        <v>0.39500000000000002</v>
      </c>
    </row>
    <row r="14" spans="1:6" x14ac:dyDescent="0.25">
      <c r="A14" s="30" t="s">
        <v>12</v>
      </c>
      <c r="B14" s="30"/>
      <c r="C14" s="30"/>
      <c r="D14" s="30"/>
      <c r="E14" s="30"/>
      <c r="F14" s="14">
        <f>F12*F13</f>
        <v>2417.4</v>
      </c>
    </row>
    <row r="15" spans="1:6" x14ac:dyDescent="0.25">
      <c r="A15" s="30" t="s">
        <v>13</v>
      </c>
      <c r="B15" s="30"/>
      <c r="C15" s="30"/>
      <c r="D15" s="30"/>
      <c r="E15" s="30"/>
      <c r="F15" s="14">
        <f>F14*3/100</f>
        <v>72.522000000000006</v>
      </c>
    </row>
    <row r="16" spans="1:6" x14ac:dyDescent="0.25">
      <c r="A16" s="30" t="s">
        <v>14</v>
      </c>
      <c r="B16" s="30"/>
      <c r="C16" s="30"/>
      <c r="D16" s="30"/>
      <c r="E16" s="30"/>
      <c r="F16" s="14">
        <f>F14+F15</f>
        <v>2489.922</v>
      </c>
    </row>
    <row r="17" spans="1:6" ht="15.75" x14ac:dyDescent="0.25">
      <c r="A17" s="56" t="s">
        <v>15</v>
      </c>
      <c r="B17" s="56"/>
      <c r="C17" s="56"/>
      <c r="D17" s="56"/>
      <c r="E17" s="56"/>
      <c r="F17" s="16">
        <f>F16</f>
        <v>2489.922</v>
      </c>
    </row>
    <row r="19" spans="1:6" x14ac:dyDescent="0.25">
      <c r="A19" s="57" t="s">
        <v>17</v>
      </c>
      <c r="B19" s="30"/>
      <c r="C19" s="30"/>
      <c r="D19" s="30"/>
      <c r="E19" s="30"/>
      <c r="F19" s="30"/>
    </row>
    <row r="20" spans="1:6" x14ac:dyDescent="0.25">
      <c r="A20" s="30"/>
      <c r="B20" s="30"/>
      <c r="C20" s="30"/>
      <c r="D20" s="30"/>
      <c r="E20" s="30"/>
      <c r="F20" s="30"/>
    </row>
  </sheetData>
  <mergeCells count="15">
    <mergeCell ref="A17:E17"/>
    <mergeCell ref="A19:F20"/>
    <mergeCell ref="A9:A11"/>
    <mergeCell ref="A12:E12"/>
    <mergeCell ref="A13:E13"/>
    <mergeCell ref="A14:E14"/>
    <mergeCell ref="A15:E15"/>
    <mergeCell ref="A16:E16"/>
    <mergeCell ref="A2:F3"/>
    <mergeCell ref="A5:A8"/>
    <mergeCell ref="B5:B8"/>
    <mergeCell ref="C5:C8"/>
    <mergeCell ref="D5:D8"/>
    <mergeCell ref="E5:E8"/>
    <mergeCell ref="F7:F8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centralizator</vt:lpstr>
      <vt:lpstr>fundatia F1</vt:lpstr>
      <vt:lpstr>placa parter</vt:lpstr>
      <vt:lpstr>placa etaj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SHOGUN</dc:creator>
  <cp:lastModifiedBy>SHOGUN</cp:lastModifiedBy>
  <dcterms:created xsi:type="dcterms:W3CDTF">2012-12-28T12:05:44Z</dcterms:created>
  <dcterms:modified xsi:type="dcterms:W3CDTF">2016-09-14T04:18:48Z</dcterms:modified>
</cp:coreProperties>
</file>